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5" firstSheet="3" activeTab="9"/>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部门综合预算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0">封面!$A$1:A12</definedName>
    <definedName name="_xlnm.Print_Area" localSheetId="1">目录!$A$1:L21</definedName>
    <definedName name="_xlnm.Print_Titles" localSheetId="2">'表1-收支总表'!$1:$5</definedName>
    <definedName name="_xlnm.Print_Area" localSheetId="3">'表2-收入总表'!$A$1:P16</definedName>
    <definedName name="_xlnm.Print_Titles" localSheetId="3">'表2-收入总表'!$1:6</definedName>
    <definedName name="_xlnm.Print_Area" localSheetId="4">'表3-支出总表'!$A$1:N16</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Area" localSheetId="6">'表5-一般公共预算支出明细表（按功能科目）'!$A$1:G19</definedName>
    <definedName name="_xlnm.Print_Titles" localSheetId="6">'表5-一般公共预算支出明细表（按功能科目）'!$1:5</definedName>
    <definedName name="_xlnm.Print_Area" localSheetId="7">'表6-一般公共预算支出明细表（按经济分类科目）'!$A$1:I40</definedName>
    <definedName name="_xlnm.Print_Titles" localSheetId="7">'表6-一般公共预算支出明细表（按经济分类科目）'!$1:5</definedName>
    <definedName name="_xlnm.Print_Titles" localSheetId="8">'表7-一般公共预算基本支出明细表（按功能科目）'!$1:5</definedName>
    <definedName name="_xlnm.Print_Area" localSheetId="9">'表8-一般公共预算基本支出明细表（按经济分类科目）'!$A$1:H13</definedName>
    <definedName name="_xlnm.Print_Titles" localSheetId="9">'表8-一般公共预算基本支出明细表（按经济分类科目）'!$1:5</definedName>
    <definedName name="_xlnm.Print_Area" localSheetId="10">'表9-政府性基金收支表'!$A$1:H26</definedName>
    <definedName name="_xlnm.Print_Titles" localSheetId="10">'表9-政府性基金收支表'!$1:5</definedName>
    <definedName name="_xlnm.Print_Area" localSheetId="11">'表10-专项业务经费支出表'!$A$1:E44</definedName>
    <definedName name="_xlnm.Print_Titles" localSheetId="11">'表10-专项业务经费支出表'!$1:5</definedName>
    <definedName name="_xlnm.Print_Titles" localSheetId="13">'表12-部门综合预算政府采购（资产配置、购买服务）预算表'!$1:6</definedName>
    <definedName name="_xlnm.Print_Area" localSheetId="14">'表13-一般公共预算拨款“三公”经费及会议培训费表'!$A$1:AC13</definedName>
    <definedName name="_xlnm.Print_Titles" localSheetId="14">'表13-一般公共预算拨款“三公”经费及会议培训费表'!$1:8</definedName>
    <definedName name="_xlnm.Print_Area" localSheetId="16">'表15-部门整体支出绩效目标表'!$A$1:H45</definedName>
  </definedNames>
  <calcPr calcId="144525"/>
</workbook>
</file>

<file path=xl/sharedStrings.xml><?xml version="1.0" encoding="utf-8"?>
<sst xmlns="http://schemas.openxmlformats.org/spreadsheetml/2006/main" count="1271" uniqueCount="598">
  <si>
    <t>附件2</t>
  </si>
  <si>
    <t>2019年部门综合预算公开报表</t>
  </si>
  <si>
    <t xml:space="preserve">                            部门名称：汉阴县卫生健康局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</si>
  <si>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</si>
  <si>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</si>
  <si>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</si>
  <si>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</si>
  <si>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</si>
  <si>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</si>
  <si>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</si>
  <si>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</si>
  <si>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</si>
  <si>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</si>
  <si>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</si>
  <si>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</si>
  <si>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</si>
  <si>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</si>
  <si>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</si>
  <si>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</si>
  <si>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</si>
  <si>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</si>
  <si>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</si>
  <si>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</si>
  <si>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</si>
  <si>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</si>
  <si>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</si>
  <si>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</si>
  <si>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</si>
  <si>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</si>
  <si>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</si>
  <si>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</si>
  <si>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</si>
  <si>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</si>
  <si>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</si>
  <si>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</si>
  <si>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</si>
  <si>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</si>
  <si>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</si>
  <si>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</si>
  <si>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是</t>
  </si>
  <si>
    <t>无专项业务经费一级项目</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</si>
  <si>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</si>
  <si>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</si>
  <si>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</si>
  <si>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</si>
  <si>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</si>
  <si>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</si>
  <si>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</si>
  <si>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</si>
  <si>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</si>
  <si>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</si>
  <si>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</si>
  <si>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</si>
  <si>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</si>
  <si>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</si>
  <si>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</si>
  <si>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</si>
  <si>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</si>
  <si>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</si>
  <si>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</si>
  <si>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</si>
  <si>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</si>
  <si>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</si>
  <si>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</si>
  <si>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</si>
  <si>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</si>
  <si>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</si>
  <si>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</si>
  <si>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</si>
  <si>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</si>
  <si>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</si>
  <si>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</si>
  <si>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</si>
  <si>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</si>
  <si>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</si>
  <si>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</si>
  <si>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</si>
  <si>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</si>
  <si>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</si>
  <si>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</si>
  <si>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</si>
  <si>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</si>
  <si>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</si>
  <si>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</si>
  <si>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</si>
  <si>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</si>
  <si>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</si>
  <si>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</si>
  <si>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</si>
  <si>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</si>
  <si>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</si>
  <si>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</si>
  <si>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</si>
  <si>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</si>
  <si>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</si>
  <si>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</si>
  <si>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</si>
  <si>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</si>
  <si>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</si>
  <si>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</si>
  <si>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</si>
  <si>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</si>
  <si>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</si>
  <si>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</si>
  <si>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</si>
  <si>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</si>
  <si>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</si>
  <si>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</si>
  <si>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</si>
  <si>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</si>
  <si>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</si>
  <si>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</si>
  <si>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</si>
  <si>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</si>
  <si>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</si>
  <si>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</si>
  <si>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</si>
  <si>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</si>
  <si>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</si>
  <si>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</si>
  <si>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</si>
  <si>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</si>
  <si>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</si>
  <si>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</si>
  <si>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</si>
  <si>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</si>
  <si>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</si>
  <si>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</si>
  <si>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</si>
  <si>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</si>
  <si>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</si>
  <si>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</si>
  <si>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</si>
  <si>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</si>
  <si>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</si>
  <si>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</si>
  <si>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</si>
  <si>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</si>
  <si>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</si>
  <si>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</si>
  <si>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</si>
  <si>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</si>
  <si>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</si>
  <si>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</si>
  <si>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</si>
  <si>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</si>
  <si>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</si>
  <si>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</si>
  <si>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</si>
  <si>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</si>
  <si>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</si>
  <si>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</si>
  <si>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汉阴县卫生和计划生育局</t>
  </si>
  <si>
    <t>县卫计局机关</t>
  </si>
  <si>
    <t>县卫生计生监督所</t>
  </si>
  <si>
    <t>县新型农村合作医疗办公室</t>
  </si>
  <si>
    <t>县疾病预防控制机构</t>
  </si>
  <si>
    <t>县人民医院</t>
  </si>
  <si>
    <t>县中医医院</t>
  </si>
  <si>
    <t>县妇幼保健院</t>
  </si>
  <si>
    <t xml:space="preserve">  乡镇卫生院</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</si>
  <si>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</si>
  <si>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</si>
  <si>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</si>
  <si>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</si>
  <si>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</si>
  <si>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</si>
  <si>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</si>
  <si>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</si>
  <si>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</si>
  <si>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</si>
  <si>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</si>
  <si>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</si>
  <si>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</si>
  <si>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210</t>
  </si>
  <si>
    <t>医疗卫生与计划生育支出</t>
  </si>
  <si>
    <r>
      <rPr>
        <sz val="9"/>
        <rFont val="宋体"/>
        <charset val="134"/>
      </rPr>
      <t xml:space="preserve"> </t>
    </r>
    <r>
      <rPr>
        <sz val="9"/>
        <rFont val="宋体"/>
        <charset val="134"/>
      </rPr>
      <t xml:space="preserve"> </t>
    </r>
    <r>
      <rPr>
        <sz val="9"/>
        <rFont val="宋体"/>
        <charset val="134"/>
      </rPr>
      <t>21001</t>
    </r>
  </si>
  <si>
    <t>医疗卫生与计划生育管理事务</t>
  </si>
  <si>
    <r>
      <rPr>
        <sz val="9"/>
        <rFont val="宋体"/>
        <charset val="134"/>
      </rPr>
      <t xml:space="preserve"> </t>
    </r>
    <r>
      <rPr>
        <sz val="9"/>
        <rFont val="宋体"/>
        <charset val="134"/>
      </rPr>
      <t xml:space="preserve">   </t>
    </r>
    <r>
      <rPr>
        <sz val="9"/>
        <rFont val="宋体"/>
        <charset val="134"/>
      </rPr>
      <t>2100103</t>
    </r>
  </si>
  <si>
    <t xml:space="preserve">  机关服务</t>
  </si>
  <si>
    <r>
      <rPr>
        <sz val="9"/>
        <rFont val="宋体"/>
        <charset val="134"/>
      </rPr>
      <t xml:space="preserve"> </t>
    </r>
    <r>
      <rPr>
        <sz val="9"/>
        <rFont val="宋体"/>
        <charset val="134"/>
      </rPr>
      <t xml:space="preserve">   </t>
    </r>
    <r>
      <rPr>
        <sz val="9"/>
        <rFont val="宋体"/>
        <charset val="134"/>
      </rPr>
      <t>2100199</t>
    </r>
  </si>
  <si>
    <t xml:space="preserve">  其他医疗卫生与计划生育管理事务支出</t>
  </si>
  <si>
    <r>
      <rPr>
        <sz val="9"/>
        <rFont val="宋体"/>
        <charset val="134"/>
      </rPr>
      <t xml:space="preserve"> </t>
    </r>
    <r>
      <rPr>
        <sz val="9"/>
        <rFont val="宋体"/>
        <charset val="134"/>
      </rPr>
      <t xml:space="preserve"> </t>
    </r>
    <r>
      <rPr>
        <sz val="9"/>
        <rFont val="宋体"/>
        <charset val="134"/>
      </rPr>
      <t>21002</t>
    </r>
  </si>
  <si>
    <t>公立医院</t>
  </si>
  <si>
    <r>
      <rPr>
        <sz val="9"/>
        <rFont val="宋体"/>
        <charset val="134"/>
      </rPr>
      <t xml:space="preserve"> </t>
    </r>
    <r>
      <rPr>
        <sz val="9"/>
        <rFont val="宋体"/>
        <charset val="134"/>
      </rPr>
      <t xml:space="preserve">   </t>
    </r>
    <r>
      <rPr>
        <sz val="9"/>
        <rFont val="宋体"/>
        <charset val="134"/>
      </rPr>
      <t>2100201</t>
    </r>
  </si>
  <si>
    <t xml:space="preserve">  综合医院</t>
  </si>
  <si>
    <r>
      <rPr>
        <sz val="9"/>
        <rFont val="宋体"/>
        <charset val="134"/>
      </rPr>
      <t xml:space="preserve"> </t>
    </r>
    <r>
      <rPr>
        <sz val="9"/>
        <rFont val="宋体"/>
        <charset val="134"/>
      </rPr>
      <t xml:space="preserve">   </t>
    </r>
    <r>
      <rPr>
        <sz val="9"/>
        <rFont val="宋体"/>
        <charset val="134"/>
      </rPr>
      <t>2100202</t>
    </r>
  </si>
  <si>
    <t xml:space="preserve">  中医（民族）医院</t>
  </si>
  <si>
    <r>
      <rPr>
        <sz val="9"/>
        <rFont val="宋体"/>
        <charset val="134"/>
      </rPr>
      <t xml:space="preserve"> </t>
    </r>
    <r>
      <rPr>
        <sz val="9"/>
        <rFont val="宋体"/>
        <charset val="134"/>
      </rPr>
      <t xml:space="preserve"> </t>
    </r>
    <r>
      <rPr>
        <sz val="9"/>
        <rFont val="宋体"/>
        <charset val="134"/>
      </rPr>
      <t>21003</t>
    </r>
  </si>
  <si>
    <t>基层医疗卫生机构</t>
  </si>
  <si>
    <r>
      <rPr>
        <sz val="9"/>
        <rFont val="宋体"/>
        <charset val="134"/>
      </rPr>
      <t xml:space="preserve"> </t>
    </r>
    <r>
      <rPr>
        <sz val="9"/>
        <rFont val="宋体"/>
        <charset val="134"/>
      </rPr>
      <t xml:space="preserve">   </t>
    </r>
    <r>
      <rPr>
        <sz val="9"/>
        <rFont val="宋体"/>
        <charset val="134"/>
      </rPr>
      <t>2100302</t>
    </r>
  </si>
  <si>
    <r>
      <rPr>
        <sz val="9"/>
        <rFont val="宋体"/>
        <charset val="134"/>
      </rPr>
      <t xml:space="preserve"> </t>
    </r>
    <r>
      <rPr>
        <sz val="9"/>
        <rFont val="宋体"/>
        <charset val="134"/>
      </rPr>
      <t xml:space="preserve"> </t>
    </r>
    <r>
      <rPr>
        <sz val="9"/>
        <rFont val="宋体"/>
        <charset val="134"/>
      </rPr>
      <t>21004</t>
    </r>
  </si>
  <si>
    <t>公共卫生</t>
  </si>
  <si>
    <r>
      <rPr>
        <sz val="9"/>
        <rFont val="宋体"/>
        <charset val="134"/>
      </rPr>
      <t xml:space="preserve"> </t>
    </r>
    <r>
      <rPr>
        <sz val="9"/>
        <rFont val="宋体"/>
        <charset val="134"/>
      </rPr>
      <t xml:space="preserve">   </t>
    </r>
    <r>
      <rPr>
        <sz val="9"/>
        <rFont val="宋体"/>
        <charset val="134"/>
      </rPr>
      <t>2100401</t>
    </r>
  </si>
  <si>
    <t xml:space="preserve">  疾病预防控制机构</t>
  </si>
  <si>
    <r>
      <rPr>
        <sz val="9"/>
        <rFont val="宋体"/>
        <charset val="134"/>
      </rPr>
      <t xml:space="preserve"> </t>
    </r>
    <r>
      <rPr>
        <sz val="9"/>
        <rFont val="宋体"/>
        <charset val="134"/>
      </rPr>
      <t xml:space="preserve">   </t>
    </r>
    <r>
      <rPr>
        <sz val="9"/>
        <rFont val="宋体"/>
        <charset val="134"/>
      </rPr>
      <t>2100402</t>
    </r>
  </si>
  <si>
    <t xml:space="preserve">  卫生监督机构</t>
  </si>
  <si>
    <r>
      <rPr>
        <sz val="9"/>
        <rFont val="宋体"/>
        <charset val="134"/>
      </rPr>
      <t xml:space="preserve"> </t>
    </r>
    <r>
      <rPr>
        <sz val="9"/>
        <rFont val="宋体"/>
        <charset val="134"/>
      </rPr>
      <t xml:space="preserve">   </t>
    </r>
    <r>
      <rPr>
        <sz val="9"/>
        <rFont val="宋体"/>
        <charset val="134"/>
      </rPr>
      <t>2100403</t>
    </r>
  </si>
  <si>
    <t xml:space="preserve">  妇幼保健机构</t>
  </si>
  <si>
    <r>
      <rPr>
        <sz val="9"/>
        <rFont val="宋体"/>
        <charset val="134"/>
      </rPr>
      <t xml:space="preserve"> </t>
    </r>
    <r>
      <rPr>
        <sz val="9"/>
        <rFont val="宋体"/>
        <charset val="134"/>
      </rPr>
      <t xml:space="preserve">   </t>
    </r>
    <r>
      <rPr>
        <sz val="9"/>
        <rFont val="宋体"/>
        <charset val="134"/>
      </rPr>
      <t>2100408</t>
    </r>
  </si>
  <si>
    <t xml:space="preserve">  基本公共卫生服务</t>
  </si>
  <si>
    <t>部门经济科目编码</t>
  </si>
  <si>
    <t>部门经济科目名称</t>
  </si>
  <si>
    <t>政府经济科目编码</t>
  </si>
  <si>
    <t>政府经济科目名称</t>
  </si>
  <si>
    <t>合                          计</t>
  </si>
  <si>
    <t>301</t>
  </si>
  <si>
    <t>工资福利支出</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</si>
  <si>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</si>
  <si>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</si>
  <si>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</si>
  <si>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</si>
  <si>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</si>
  <si>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</si>
  <si>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</si>
  <si>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</si>
  <si>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</si>
  <si>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30199</t>
  </si>
  <si>
    <t xml:space="preserve">  其他工资福利支出</t>
  </si>
  <si>
    <t xml:space="preserve">  50199</t>
  </si>
  <si>
    <t>302</t>
  </si>
  <si>
    <t>商品和服务支出</t>
  </si>
  <si>
    <t>502</t>
  </si>
  <si>
    <t xml:space="preserve">  30201</t>
  </si>
  <si>
    <t xml:space="preserve">  办公费</t>
  </si>
  <si>
    <t xml:space="preserve">  50201</t>
  </si>
  <si>
    <t xml:space="preserve">  办公经费</t>
  </si>
  <si>
    <t xml:space="preserve">  30202</t>
  </si>
  <si>
    <t xml:space="preserve">  印刷费</t>
  </si>
  <si>
    <r>
      <rPr>
        <sz val="9"/>
        <rFont val="宋体"/>
        <charset val="134"/>
      </rPr>
      <t xml:space="preserve">  302</t>
    </r>
    <r>
      <rPr>
        <sz val="9"/>
        <rFont val="宋体"/>
        <charset val="134"/>
      </rPr>
      <t>04</t>
    </r>
  </si>
  <si>
    <r>
      <rPr>
        <sz val="9"/>
        <rFont val="宋体"/>
        <charset val="134"/>
      </rPr>
      <t xml:space="preserve"> </t>
    </r>
    <r>
      <rPr>
        <sz val="9"/>
        <rFont val="宋体"/>
        <charset val="134"/>
      </rPr>
      <t xml:space="preserve"> </t>
    </r>
    <r>
      <rPr>
        <sz val="9"/>
        <rFont val="宋体"/>
        <charset val="134"/>
      </rPr>
      <t>手续费</t>
    </r>
  </si>
  <si>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</si>
  <si>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</si>
  <si>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</si>
  <si>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</si>
  <si>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</si>
  <si>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</si>
  <si>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</si>
  <si>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</si>
  <si>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</si>
  <si>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</si>
  <si>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</si>
  <si>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</si>
  <si>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50209</t>
  </si>
  <si>
    <t xml:space="preserve">  30214</t>
  </si>
  <si>
    <t xml:space="preserve">  租赁费</t>
  </si>
  <si>
    <t xml:space="preserve">  30215</t>
  </si>
  <si>
    <t xml:space="preserve">  会议费</t>
  </si>
  <si>
    <t xml:space="preserve">  50202</t>
  </si>
  <si>
    <t xml:space="preserve">  30216</t>
  </si>
  <si>
    <t xml:space="preserve">  培训费</t>
  </si>
  <si>
    <t xml:space="preserve">  50203</t>
  </si>
  <si>
    <t xml:space="preserve">  30217</t>
  </si>
  <si>
    <t xml:space="preserve">  公务接待费</t>
  </si>
  <si>
    <t xml:space="preserve">  50206</t>
  </si>
  <si>
    <t xml:space="preserve">  30218</t>
  </si>
  <si>
    <t xml:space="preserve">  专用材料费</t>
  </si>
  <si>
    <t xml:space="preserve">  50204</t>
  </si>
  <si>
    <t xml:space="preserve">  专用材料费购置费</t>
  </si>
  <si>
    <t xml:space="preserve">  30226</t>
  </si>
  <si>
    <t xml:space="preserve">  劳务费</t>
  </si>
  <si>
    <t xml:space="preserve">  50205</t>
  </si>
  <si>
    <t xml:space="preserve">  委托业务费</t>
  </si>
  <si>
    <t xml:space="preserve">  30227</t>
  </si>
  <si>
    <t xml:space="preserve">  30228</t>
  </si>
  <si>
    <t xml:space="preserve">  工会经费</t>
  </si>
  <si>
    <t xml:space="preserve">  30239</t>
  </si>
  <si>
    <t xml:space="preserve">  其他交通费用</t>
  </si>
  <si>
    <t xml:space="preserve">  30299</t>
  </si>
  <si>
    <t xml:space="preserve">  其他商品和服务支出（公务交通补贴）</t>
  </si>
  <si>
    <t xml:space="preserve">  50299</t>
  </si>
  <si>
    <t>303</t>
  </si>
  <si>
    <t>对个人和家庭的补助</t>
  </si>
  <si>
    <t>509</t>
  </si>
  <si>
    <t xml:space="preserve">  30301</t>
  </si>
  <si>
    <t xml:space="preserve">  离休费</t>
  </si>
  <si>
    <t xml:space="preserve">  50905</t>
  </si>
  <si>
    <t xml:space="preserve">  离退休费</t>
  </si>
  <si>
    <t xml:space="preserve">  30305</t>
  </si>
  <si>
    <t xml:space="preserve">  生活补助</t>
  </si>
  <si>
    <t xml:space="preserve">  50901</t>
  </si>
  <si>
    <t xml:space="preserve">  社会福利和救助</t>
  </si>
  <si>
    <t xml:space="preserve">  30307</t>
  </si>
  <si>
    <t xml:space="preserve">  医疗费</t>
  </si>
  <si>
    <t xml:space="preserve">  30399</t>
  </si>
  <si>
    <t xml:space="preserve">  其他对个人和家庭补助</t>
  </si>
  <si>
    <t xml:space="preserve">  50999</t>
  </si>
  <si>
    <r>
      <rPr>
        <sz val="9"/>
        <rFont val="宋体"/>
        <charset val="134"/>
      </rPr>
      <t>3</t>
    </r>
    <r>
      <rPr>
        <sz val="9"/>
        <rFont val="宋体"/>
        <charset val="134"/>
      </rPr>
      <t>09</t>
    </r>
  </si>
  <si>
    <t>基本建设支出</t>
  </si>
  <si>
    <t>503</t>
  </si>
  <si>
    <t>机关资本性支出（一）</t>
  </si>
  <si>
    <r>
      <rPr>
        <sz val="9"/>
        <rFont val="宋体"/>
        <charset val="134"/>
      </rPr>
      <t xml:space="preserve">  </t>
    </r>
    <r>
      <rPr>
        <sz val="9"/>
        <rFont val="宋体"/>
        <charset val="134"/>
      </rPr>
      <t>3</t>
    </r>
    <r>
      <rPr>
        <sz val="9"/>
        <rFont val="宋体"/>
        <charset val="134"/>
      </rPr>
      <t>0906</t>
    </r>
  </si>
  <si>
    <t xml:space="preserve">  大型修缮</t>
  </si>
  <si>
    <t>50307</t>
  </si>
  <si>
    <t>310</t>
  </si>
  <si>
    <t>其他资本性支出</t>
  </si>
  <si>
    <t xml:space="preserve">  31002</t>
  </si>
  <si>
    <t xml:space="preserve">  办公设备购置</t>
  </si>
  <si>
    <t>50306</t>
  </si>
  <si>
    <t xml:space="preserve">  设备购置</t>
  </si>
  <si>
    <t>2019年部门综合预算一般公共预算基本支出明细表（支出经济分类科目）</t>
  </si>
  <si>
    <t>合                            计</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</si>
  <si>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</si>
  <si>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</si>
  <si>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</si>
  <si>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</si>
  <si>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</si>
  <si>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</si>
  <si>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</si>
  <si>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</si>
  <si>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</si>
  <si>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</si>
  <si>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</si>
  <si>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</si>
  <si>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</si>
  <si>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</si>
  <si>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</si>
  <si>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</si>
  <si>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</si>
  <si>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</si>
  <si>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</si>
  <si>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</si>
  <si>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</si>
  <si>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</si>
  <si>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</si>
  <si>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</si>
  <si>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</si>
  <si>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</si>
  <si>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</si>
  <si>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</si>
  <si>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</si>
  <si>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</si>
  <si>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</si>
  <si>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</si>
  <si>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</si>
  <si>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</si>
  <si>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</si>
  <si>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</si>
  <si>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</si>
  <si>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</si>
  <si>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</si>
  <si>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</si>
  <si>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</si>
  <si>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</si>
  <si>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</si>
  <si>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</si>
  <si>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</si>
  <si>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</si>
  <si>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</si>
  <si>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</si>
  <si>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</si>
  <si>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</si>
  <si>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公共卫生事件紧急救治应急预备经费</t>
  </si>
  <si>
    <t>用于全县公共卫生事件紧急救治应急专项支出。</t>
  </si>
  <si>
    <t>计划生育家庭奖励扶助</t>
  </si>
  <si>
    <t>用于农村计划生育家庭新型合作医疗、失独家庭特别扶助资金、农村计生家庭特别扶助制度、农村独生子女保健金等项目支出</t>
  </si>
  <si>
    <t>人口和计划生育统计及抽样调查经费</t>
  </si>
  <si>
    <t>用于全县人口和计划生育统计及抽样调查等相关支出</t>
  </si>
  <si>
    <t>人口和计划生育信息系统建设经费</t>
  </si>
  <si>
    <t>用于人口和计划生育信息系统建设、维护等相关支出</t>
  </si>
  <si>
    <t>流动人口计划生育管理和服务</t>
  </si>
  <si>
    <t>用于流动人口管理所需经费支出</t>
  </si>
  <si>
    <t>计划生育家庭创业工程</t>
  </si>
  <si>
    <t>用于农村贫困计生特殊家庭帮扶和救助所需经费</t>
  </si>
  <si>
    <t>人口文化宣传教育项目</t>
  </si>
  <si>
    <t>用于全县卫生计生宣传教育、人口文化示范园建设等相关支出</t>
  </si>
  <si>
    <t>病媒生物防制</t>
  </si>
  <si>
    <t>用于病媒生物防制、创国卫等相关支出</t>
  </si>
  <si>
    <t>托管企业退休人员大病医疗救助缴费</t>
  </si>
  <si>
    <t>用于为卫计系统托管企业退休人员缴纳大病医疗救助费用支出</t>
  </si>
  <si>
    <t>项目前期工作经费</t>
  </si>
  <si>
    <t>用于项目规划、可研、勘察、设计、相关文本资料编制及与项目争取工作密切相关的支出</t>
  </si>
  <si>
    <t>资助建档立卡农村贫困人口参加新农合缴费补助</t>
  </si>
  <si>
    <t>用于建档立卡农村贫困人口参合资助</t>
  </si>
  <si>
    <t>创建健康汉阴工作经费</t>
  </si>
  <si>
    <t>用于创建健康汉阴相关支出</t>
  </si>
  <si>
    <t>卫生监督抽检经费</t>
  </si>
  <si>
    <t>用于生活饮用水水质、医疗机构消毒与灭菌效果、餐饮具集中消毒企业的消毒餐饮具、公共场所微小气候及公共用品用具抽检工作相关支出</t>
  </si>
  <si>
    <t>新型农村合作医疗</t>
  </si>
  <si>
    <t>用于对新型农村合作医疗参会人员的补助</t>
  </si>
  <si>
    <t>建档立卡农村贫困人口补充医疗保障经费</t>
  </si>
  <si>
    <t>用于建档立卡农村贫困人口补充医疗保障支出</t>
  </si>
  <si>
    <t>疾病预防控制经费</t>
  </si>
  <si>
    <t>用于对全县结核病、其他地方病预防防治等相关支出</t>
  </si>
  <si>
    <t>脱贫退出饮水水质检测经费</t>
  </si>
  <si>
    <t>用于全县脱贫退出饮水水质检测支出</t>
  </si>
  <si>
    <t>县级公立医院改革财政综合补偿</t>
  </si>
  <si>
    <t>用于对县级公立医院取消药品加成收入合理减少部分的补偿</t>
  </si>
  <si>
    <t>县级公立医院院长年薪制</t>
  </si>
  <si>
    <t>用于对县级公立医院院长工资的发放</t>
  </si>
  <si>
    <t>村医公共卫生</t>
  </si>
  <si>
    <t>用于实行基本药物制度且考核达标的村卫生室（村医）提供的基本医疗服务补助</t>
  </si>
  <si>
    <t>城乡基本公共卫生服务</t>
  </si>
  <si>
    <t>用于为城乡居民提供免费基本公共服务</t>
  </si>
  <si>
    <t>计划生育生殖健康促进工程</t>
  </si>
  <si>
    <t>用于育龄妇女健康检查、婚前体检、孕产妇系统保健免费基本服务项目支出</t>
  </si>
  <si>
    <t>基层医疗机构综合补偿</t>
  </si>
  <si>
    <t>用于基层医疗卫生机构实施国家基本药物制度综合补偿</t>
  </si>
  <si>
    <t>建档立卡农村贫困人口健康体检经费</t>
  </si>
  <si>
    <t>用于建档立卡农村贫困人口健康体检支出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</si>
  <si>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</si>
  <si>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</si>
  <si>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</si>
  <si>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</si>
  <si>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</si>
  <si>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</si>
  <si>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</si>
  <si>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</si>
  <si>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</si>
  <si>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</si>
  <si>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新型农村合作医疗基金</t>
  </si>
  <si>
    <t>财政对新型农村合作医疗保险基金的补助</t>
  </si>
  <si>
    <t>社会福利和救助</t>
  </si>
  <si>
    <t>项目支出</t>
  </si>
  <si>
    <t>政府性基金预算支出</t>
  </si>
  <si>
    <t>注：项目类别指基本支出或项目支出；资金性质指一般公共预算支出、政府性基金预算支出、国有资本经营预算支出等。</t>
  </si>
  <si>
    <t>科目编码</t>
  </si>
  <si>
    <t>单位
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</si>
  <si>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</si>
  <si>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</si>
  <si>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</si>
  <si>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</si>
  <si>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</si>
  <si>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</si>
  <si>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</si>
  <si>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</si>
  <si>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</si>
  <si>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</si>
  <si>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</si>
  <si>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</si>
  <si>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</si>
  <si>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363</t>
  </si>
  <si>
    <t>一、货物类</t>
  </si>
  <si>
    <t xml:space="preserve">  （一）办公自动化</t>
  </si>
  <si>
    <t xml:space="preserve">    1、电脑</t>
  </si>
  <si>
    <t>台式计算机</t>
  </si>
  <si>
    <t>通用型号</t>
  </si>
  <si>
    <t xml:space="preserve">    2、打印（复印）机</t>
  </si>
  <si>
    <t>打印（复印）机</t>
  </si>
  <si>
    <t xml:space="preserve">    3、速印机</t>
  </si>
  <si>
    <t>速印机</t>
  </si>
  <si>
    <t xml:space="preserve">    4、照相机</t>
  </si>
  <si>
    <t>照相机</t>
  </si>
  <si>
    <t xml:space="preserve">    5、其他设备</t>
  </si>
  <si>
    <t>其他日常办公用品</t>
  </si>
  <si>
    <t xml:space="preserve">   （1）楼层交换机</t>
  </si>
  <si>
    <t>楼层交换机</t>
  </si>
  <si>
    <t xml:space="preserve">   （2）摄像机</t>
  </si>
  <si>
    <t>摄像机</t>
  </si>
  <si>
    <t xml:space="preserve">   （3）传真机</t>
  </si>
  <si>
    <t>传真机</t>
  </si>
  <si>
    <t xml:space="preserve"> </t>
  </si>
  <si>
    <t xml:space="preserve">    (4)投影仪</t>
  </si>
  <si>
    <t>投影仪</t>
  </si>
  <si>
    <t xml:space="preserve">  （二）办公家具</t>
  </si>
  <si>
    <t>家具</t>
  </si>
  <si>
    <t xml:space="preserve">  （三）空调</t>
  </si>
  <si>
    <t>空调</t>
  </si>
  <si>
    <t xml:space="preserve">  （四）其他</t>
  </si>
  <si>
    <t xml:space="preserve">   1、心电监护</t>
  </si>
  <si>
    <t>医疗设备、器械</t>
  </si>
  <si>
    <t xml:space="preserve">   2、注射泵</t>
  </si>
  <si>
    <t xml:space="preserve">   3、肺功能仪</t>
  </si>
  <si>
    <t xml:space="preserve">   4、全自动生化分析仪</t>
  </si>
  <si>
    <t xml:space="preserve">   5、全身多普勒超声诊断仪</t>
  </si>
  <si>
    <t xml:space="preserve">   6、体外冲击波碎石机</t>
  </si>
  <si>
    <t xml:space="preserve">   7、血液透析机</t>
  </si>
  <si>
    <t xml:space="preserve">   8、电子支气管镜</t>
  </si>
  <si>
    <t xml:space="preserve">   9、胃镜</t>
  </si>
  <si>
    <t xml:space="preserve">   10、CT、DR球管</t>
  </si>
  <si>
    <t xml:space="preserve">   11、生化检验</t>
  </si>
  <si>
    <t xml:space="preserve">   12、手术床、腔镜镜头</t>
  </si>
  <si>
    <t xml:space="preserve">   13、康复设备</t>
  </si>
  <si>
    <t xml:space="preserve">   14、呼吸机</t>
  </si>
  <si>
    <t xml:space="preserve">   15、CBCT（曲面断层片）</t>
  </si>
  <si>
    <t xml:space="preserve">   16、废水处理材料</t>
  </si>
  <si>
    <t>专用材料</t>
  </si>
  <si>
    <t xml:space="preserve">   17、耗材</t>
  </si>
  <si>
    <t>专用耗材</t>
  </si>
  <si>
    <t xml:space="preserve">   18、低值易耗品</t>
  </si>
  <si>
    <t>办公用品</t>
  </si>
  <si>
    <t xml:space="preserve">   19、消杀药品器械</t>
  </si>
  <si>
    <t>消杀药品器械</t>
  </si>
  <si>
    <t xml:space="preserve">   20、实验室检验试剂及耗材</t>
  </si>
  <si>
    <t xml:space="preserve">   21、宣传品</t>
  </si>
  <si>
    <t>宣传资料、宣传用品</t>
  </si>
  <si>
    <t xml:space="preserve">   22、其他专用设备</t>
  </si>
  <si>
    <t>二、工程类</t>
  </si>
  <si>
    <t xml:space="preserve">   1、房屋改造、维修</t>
  </si>
  <si>
    <t>房屋及建筑物维修、改造工程</t>
  </si>
  <si>
    <t>6150㎡</t>
  </si>
  <si>
    <t xml:space="preserve">   2、环境绿化工程</t>
  </si>
  <si>
    <t>环境绿化工程</t>
  </si>
  <si>
    <t>2345㎡</t>
  </si>
  <si>
    <t xml:space="preserve">   3、亮化工程</t>
  </si>
  <si>
    <t>300㎡</t>
  </si>
  <si>
    <t>三、信息网络购建</t>
  </si>
  <si>
    <t xml:space="preserve">   1、短信平台网络信息维护</t>
  </si>
  <si>
    <t>办公软件</t>
  </si>
  <si>
    <t xml:space="preserve">   2、结核病电子药盒网络维护</t>
  </si>
  <si>
    <t xml:space="preserve">   3、移动护理管理软件</t>
  </si>
  <si>
    <t xml:space="preserve">   4、智慧医院建设（支付方式、分诊系统、一卡通改造、居民健康卡）</t>
  </si>
  <si>
    <t xml:space="preserve">   5、体检系统、HIS程序优化</t>
  </si>
  <si>
    <t xml:space="preserve">   6、灾备系统及机房改造</t>
  </si>
  <si>
    <t xml:space="preserve">   7、网络改造升级</t>
  </si>
  <si>
    <t xml:space="preserve">   8、卫生计生综合监督执法全过程记录制度网络建设</t>
  </si>
  <si>
    <t xml:space="preserve">   9、卫生计生综合监督执法信息平台建设</t>
  </si>
  <si>
    <t>四、服务类</t>
  </si>
  <si>
    <t xml:space="preserve">   1、实验室设备校验</t>
  </si>
  <si>
    <t>服务类</t>
  </si>
  <si>
    <t xml:space="preserve">   2、合疗网络维护费</t>
  </si>
  <si>
    <t xml:space="preserve">   3、HIS系统维保</t>
  </si>
  <si>
    <t xml:space="preserve">   4、知网维保</t>
  </si>
  <si>
    <t xml:space="preserve">   5、园林绿化</t>
  </si>
  <si>
    <t xml:space="preserve">   6、电梯、中央空调、净化空调维保</t>
  </si>
  <si>
    <t xml:space="preserve">   7、门房、保洁服务</t>
  </si>
  <si>
    <t xml:space="preserve">   8、零杂工</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</si>
  <si>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</si>
  <si>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</si>
  <si>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</si>
  <si>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</si>
  <si>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</si>
  <si>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</si>
  <si>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</si>
  <si>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</si>
  <si>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</si>
  <si>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</si>
  <si>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</si>
  <si>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</si>
  <si>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</si>
  <si>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</si>
  <si>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</si>
  <si>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</si>
  <si>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</si>
  <si>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</si>
  <si>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</si>
  <si>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</si>
  <si>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</si>
  <si>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</si>
  <si>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</si>
  <si>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</si>
  <si>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</si>
  <si>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</si>
  <si>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</si>
  <si>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</si>
  <si>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</si>
  <si>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</si>
  <si>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</si>
  <si>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</si>
  <si>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</si>
  <si>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</si>
  <si>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</si>
  <si>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</si>
  <si>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</si>
  <si>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</si>
  <si>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</si>
  <si>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</si>
  <si>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</si>
  <si>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</si>
  <si>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</si>
  <si>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</si>
  <si>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</si>
  <si>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</si>
  <si>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</si>
  <si>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</si>
  <si>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</si>
  <si>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</si>
  <si>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</si>
  <si>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</si>
  <si>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</si>
  <si>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</si>
  <si>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</si>
  <si>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</si>
  <si>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</si>
  <si>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</si>
  <si>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</si>
  <si>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开展病媒生物密度监测、病媒生物孳生地调查、相关资料整建服务，按照《国家卫生县城标准》要求，以病媒生物孳生地
的环境治理为工作重点，科学使用药物，防治结合，定期开展病媒生物消杀活动。</t>
  </si>
  <si>
    <t>金额合计</t>
  </si>
  <si>
    <t>年度
总体
目标</t>
  </si>
  <si>
    <t xml:space="preserve">
开展病媒生物密度监测、病媒生物孳生地调查、相关资料整建服务，按照《国家卫生县城标准》要求，以病媒生物孳生地的环境治理为工作重点，科学使用药物，防治结合，定期开展病媒生物消杀活动，将汉阴县城建成区域的病媒生物密度控制在国家标准范围以内。</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</si>
  <si>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</si>
  <si>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</si>
  <si>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</si>
  <si>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</si>
  <si>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</si>
  <si>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</si>
  <si>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 xml:space="preserve">
目标1：开展病媒生物密度监测、病媒生物孳生地调查、相关资料整建服务，按照《国家卫生县城标准》要求，以病媒生物孳生地的环境治理为工作重点，科学使用药物，防治结合，定期开展病媒生物消杀活动，将汉阴县城建成区域的病媒生物密度控制在国家标准范围以内；
  目标2：确保完成年度工作任务。</t>
  </si>
  <si>
    <t>指标1：开展病媒生物密度监测、病媒生物孳生地调查、相关资料整建服务，按照《国家卫生县城标准》要求，以病媒生物孳生地的环境治理为工作重点，科学使用药物，防治结合，定期开展病媒生物消杀活动。</t>
  </si>
  <si>
    <t>开展日常工作</t>
  </si>
  <si>
    <t xml:space="preserve"> 指标1：确保完成年度工作任务</t>
  </si>
  <si>
    <t>汉阴县城建成区域的环境卫生面貌得到进一步改善，病媒生物密度控制在国家标准范围以内。</t>
  </si>
  <si>
    <t xml:space="preserve"> 指标1：2019年12月31日完成当年工作任务</t>
  </si>
  <si>
    <t xml:space="preserve"> 指标1：防制经费</t>
  </si>
  <si>
    <t>42万元</t>
  </si>
  <si>
    <t xml:space="preserve"> 指标1：开展病媒生物密度监测、病媒生物孳生地调查，并以病媒生物孳生地的环境治理为工作重点，科学使用药物，防治结合，定期开展病媒生物消杀。</t>
  </si>
  <si>
    <t>定期开展病媒生物消杀活动，将汉阴县城建成区域的病媒生物密度控制在国家标准范围以内，给辖区人民群众创造一个干净、整洁、优美的工作、生活环境。</t>
  </si>
  <si>
    <t>群众满意度进一步提高</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</si>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</sst>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 "/>
  </numFmts>
  <fonts count="38">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0"/>
      <color indexed="8"/>
      <name val="宋体"/>
      <charset val="134"/>
    </font>
    <font>
      <b/>
      <sz val="9"/>
      <name val="宋体"/>
      <charset val="134"/>
    </font>
    <font>
      <sz val="8"/>
      <name val="宋体"/>
      <charset val="134"/>
    </font>
    <font>
      <sz val="18"/>
      <name val="宋体"/>
      <charset val="134"/>
    </font>
    <font>
      <sz val="16"/>
      <name val="黑体"/>
      <charset val="134"/>
    </font>
    <font>
      <b/>
      <sz val="12"/>
      <color indexed="8"/>
      <name val="SimSun"/>
      <charset val="134"/>
    </font>
    <font>
      <sz val="10"/>
      <name val="黑体"/>
      <charset val="134"/>
    </font>
    <font>
      <sz val="11"/>
      <name val="宋体"/>
      <charset val="134"/>
    </font>
    <font>
      <b/>
      <sz val="18"/>
      <name val="宋体"/>
      <charset val="134"/>
    </font>
    <font>
      <sz val="9"/>
      <color indexed="8"/>
      <name val="宋体"/>
      <charset val="134"/>
    </font>
    <font>
      <sz val="9"/>
      <name val="仿宋_GB2312"/>
      <charset val="134"/>
    </font>
    <font>
      <b/>
      <sz val="15"/>
      <name val="宋体"/>
      <charset val="134"/>
    </font>
    <font>
      <sz val="48"/>
      <name val="宋体"/>
      <charset val="134"/>
    </font>
    <font>
      <b/>
      <sz val="20"/>
      <name val="宋体"/>
      <charset val="134"/>
    </font>
    <font>
      <sz val="11"/>
      <color indexed="9"/>
      <name val="宋体"/>
      <charset val="0"/>
    </font>
    <font>
      <sz val="11"/>
      <color indexed="52"/>
      <name val="宋体"/>
      <charset val="0"/>
    </font>
    <font>
      <b/>
      <sz val="13"/>
      <color indexed="62"/>
      <name val="宋体"/>
      <charset val="134"/>
    </font>
    <font>
      <sz val="11"/>
      <color indexed="10"/>
      <name val="宋体"/>
      <charset val="0"/>
    </font>
    <font>
      <b/>
      <sz val="11"/>
      <color indexed="62"/>
      <name val="宋体"/>
      <charset val="134"/>
    </font>
    <font>
      <sz val="11"/>
      <color indexed="60"/>
      <name val="宋体"/>
      <charset val="0"/>
    </font>
    <font>
      <b/>
      <sz val="11"/>
      <color indexed="8"/>
      <name val="宋体"/>
      <charset val="0"/>
    </font>
    <font>
      <u/>
      <sz val="11"/>
      <color indexed="12"/>
      <name val="宋体"/>
      <charset val="0"/>
    </font>
    <font>
      <sz val="11"/>
      <color indexed="8"/>
      <name val="宋体"/>
      <charset val="0"/>
    </font>
    <font>
      <u/>
      <sz val="11"/>
      <color indexed="20"/>
      <name val="宋体"/>
      <charset val="0"/>
    </font>
    <font>
      <b/>
      <sz val="11"/>
      <color indexed="52"/>
      <name val="宋体"/>
      <charset val="0"/>
    </font>
    <font>
      <b/>
      <sz val="15"/>
      <color indexed="62"/>
      <name val="宋体"/>
      <charset val="134"/>
    </font>
    <font>
      <sz val="11"/>
      <color indexed="17"/>
      <name val="宋体"/>
      <charset val="0"/>
    </font>
    <font>
      <b/>
      <sz val="11"/>
      <color indexed="9"/>
      <name val="宋体"/>
      <charset val="0"/>
    </font>
    <font>
      <i/>
      <sz val="11"/>
      <color indexed="23"/>
      <name val="宋体"/>
      <charset val="0"/>
    </font>
    <font>
      <sz val="11"/>
      <color indexed="62"/>
      <name val="宋体"/>
      <charset val="0"/>
    </font>
    <font>
      <b/>
      <sz val="18"/>
      <color indexed="62"/>
      <name val="宋体"/>
      <charset val="134"/>
    </font>
    <font>
      <b/>
      <sz val="11"/>
      <color indexed="63"/>
      <name val="宋体"/>
      <charset val="0"/>
    </font>
  </fonts>
  <fills count="1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9"/>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55"/>
        <bgColor indexed="64"/>
      </patternFill>
    </fill>
    <fill>
      <patternFill patternType="solid">
        <fgColor indexed="53"/>
        <bgColor indexed="64"/>
      </patternFill>
    </fill>
    <fill>
      <patternFill patternType="solid">
        <fgColor indexed="27"/>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9">
    <xf numFmtId="0" fontId="0" fillId="0" borderId="0">
      <alignment vertical="center"/>
    </xf>
    <xf numFmtId="0" fontId="1" fillId="0" borderId="0">
      <alignment vertical="center"/>
    </xf>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35" fillId="1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8"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0" fontId="20"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22" applyNumberFormat="0" applyFont="0" applyAlignment="0" applyProtection="0">
      <alignment vertical="center"/>
    </xf>
    <xf numFmtId="0" fontId="20" fillId="5"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0" borderId="0">
      <alignment vertical="center"/>
    </xf>
    <xf numFmtId="0" fontId="34" fillId="0" borderId="0" applyNumberFormat="0" applyFill="0" applyBorder="0" applyAlignment="0" applyProtection="0">
      <alignment vertical="center"/>
    </xf>
    <xf numFmtId="0" fontId="4" fillId="0" borderId="0">
      <alignment vertical="center"/>
    </xf>
    <xf numFmtId="0" fontId="31" fillId="0" borderId="17" applyNumberFormat="0" applyFill="0" applyAlignment="0" applyProtection="0">
      <alignment vertical="center"/>
    </xf>
    <xf numFmtId="0" fontId="13" fillId="0" borderId="0">
      <alignment vertical="center"/>
    </xf>
    <xf numFmtId="0" fontId="22" fillId="0" borderId="17" applyNumberFormat="0" applyFill="0" applyAlignment="0" applyProtection="0">
      <alignment vertical="center"/>
    </xf>
    <xf numFmtId="0" fontId="20" fillId="7" borderId="0" applyNumberFormat="0" applyBorder="0" applyAlignment="0" applyProtection="0">
      <alignment vertical="center"/>
    </xf>
    <xf numFmtId="0" fontId="24" fillId="0" borderId="19" applyNumberFormat="0" applyFill="0" applyAlignment="0" applyProtection="0">
      <alignment vertical="center"/>
    </xf>
    <xf numFmtId="0" fontId="20" fillId="11" borderId="0" applyNumberFormat="0" applyBorder="0" applyAlignment="0" applyProtection="0">
      <alignment vertical="center"/>
    </xf>
    <xf numFmtId="0" fontId="37" fillId="3" borderId="23" applyNumberFormat="0" applyAlignment="0" applyProtection="0">
      <alignment vertical="center"/>
    </xf>
    <xf numFmtId="0" fontId="30" fillId="3" borderId="20" applyNumberFormat="0" applyAlignment="0" applyProtection="0">
      <alignment vertical="center"/>
    </xf>
    <xf numFmtId="0" fontId="33" fillId="14" borderId="21" applyNumberFormat="0" applyAlignment="0" applyProtection="0">
      <alignment vertical="center"/>
    </xf>
    <xf numFmtId="0" fontId="28" fillId="13" borderId="0" applyNumberFormat="0" applyBorder="0" applyAlignment="0" applyProtection="0">
      <alignment vertical="center"/>
    </xf>
    <xf numFmtId="0" fontId="20" fillId="15" borderId="0" applyNumberFormat="0" applyBorder="0" applyAlignment="0" applyProtection="0">
      <alignment vertical="center"/>
    </xf>
    <xf numFmtId="0" fontId="21" fillId="0" borderId="16" applyNumberFormat="0" applyFill="0" applyAlignment="0" applyProtection="0">
      <alignment vertical="center"/>
    </xf>
    <xf numFmtId="0" fontId="26" fillId="0" borderId="18" applyNumberFormat="0" applyFill="0" applyAlignment="0" applyProtection="0">
      <alignment vertical="center"/>
    </xf>
    <xf numFmtId="0" fontId="32" fillId="13" borderId="0" applyNumberFormat="0" applyBorder="0" applyAlignment="0" applyProtection="0">
      <alignment vertical="center"/>
    </xf>
    <xf numFmtId="0" fontId="25" fillId="6" borderId="0" applyNumberFormat="0" applyBorder="0" applyAlignment="0" applyProtection="0">
      <alignment vertical="center"/>
    </xf>
    <xf numFmtId="0" fontId="28" fillId="12" borderId="0" applyNumberFormat="0" applyBorder="0" applyAlignment="0" applyProtection="0">
      <alignment vertical="center"/>
    </xf>
    <xf numFmtId="0" fontId="20" fillId="10" borderId="0" applyNumberFormat="0" applyBorder="0" applyAlignment="0" applyProtection="0">
      <alignment vertical="center"/>
    </xf>
    <xf numFmtId="0" fontId="28" fillId="16"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0" fillId="14" borderId="0" applyNumberFormat="0" applyBorder="0" applyAlignment="0" applyProtection="0">
      <alignment vertical="center"/>
    </xf>
    <xf numFmtId="0" fontId="4" fillId="0" borderId="0">
      <alignment vertical="center"/>
    </xf>
    <xf numFmtId="0" fontId="20" fillId="4" borderId="0" applyNumberFormat="0" applyBorder="0" applyAlignment="0" applyProtection="0">
      <alignment vertical="center"/>
    </xf>
    <xf numFmtId="0" fontId="28" fillId="2" borderId="0" applyNumberFormat="0" applyBorder="0" applyAlignment="0" applyProtection="0">
      <alignment vertical="center"/>
    </xf>
    <xf numFmtId="0" fontId="28" fillId="11" borderId="0" applyNumberFormat="0" applyBorder="0" applyAlignment="0" applyProtection="0">
      <alignment vertical="center"/>
    </xf>
    <xf numFmtId="0" fontId="20" fillId="10" borderId="0" applyNumberFormat="0" applyBorder="0" applyAlignment="0" applyProtection="0">
      <alignment vertical="center"/>
    </xf>
    <xf numFmtId="0" fontId="28" fillId="7"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1" fillId="0" borderId="0">
      <alignment vertical="center"/>
    </xf>
    <xf numFmtId="0" fontId="28" fillId="13" borderId="0" applyNumberFormat="0" applyBorder="0" applyAlignment="0" applyProtection="0">
      <alignment vertical="center"/>
    </xf>
    <xf numFmtId="0" fontId="20" fillId="9" borderId="0" applyNumberFormat="0" applyBorder="0" applyAlignment="0" applyProtection="0">
      <alignment vertical="center"/>
    </xf>
    <xf numFmtId="0" fontId="1" fillId="0" borderId="0">
      <alignment vertical="center"/>
    </xf>
    <xf numFmtId="0" fontId="1" fillId="0" borderId="0">
      <alignment vertical="center"/>
    </xf>
    <xf numFmtId="0" fontId="4" fillId="0" borderId="0">
      <alignment vertical="center"/>
    </xf>
  </cellStyleXfs>
  <cellXfs count="240">
    <xf numFmtId="0" fontId="0" fillId="0" borderId="0" xfId="0" applyAlignment="1"/>
    <xf numFmtId="0" fontId="1" fillId="0" borderId="0" xfId="57" applyAlignment="1">
      <alignment vertical="center" wrapText="1"/>
    </xf>
    <xf numFmtId="0" fontId="1" fillId="0" borderId="0" xfId="57" applyFont="1" applyAlignment="1">
      <alignment vertical="center"/>
    </xf>
    <xf numFmtId="0" fontId="2" fillId="0" borderId="0" xfId="57" applyFont="1" applyAlignment="1">
      <alignment vertical="center" wrapText="1"/>
    </xf>
    <xf numFmtId="0" fontId="3" fillId="0" borderId="0" xfId="57" applyFont="1" applyAlignment="1">
      <alignment horizontal="center" vertical="center" wrapText="1"/>
    </xf>
    <xf numFmtId="0" fontId="1" fillId="0" borderId="0" xfId="57" applyFont="1" applyAlignment="1">
      <alignment horizontal="center" vertical="center" wrapText="1"/>
    </xf>
    <xf numFmtId="0" fontId="1" fillId="0" borderId="1" xfId="57" applyFont="1" applyBorder="1" applyAlignment="1">
      <alignment vertical="center"/>
    </xf>
    <xf numFmtId="0" fontId="1" fillId="0" borderId="1" xfId="57" applyFont="1" applyBorder="1" applyAlignment="1">
      <alignment vertical="center" wrapText="1"/>
    </xf>
    <xf numFmtId="0" fontId="1" fillId="0" borderId="0" xfId="57" applyFont="1" applyBorder="1" applyAlignment="1">
      <alignment vertical="center" wrapText="1"/>
    </xf>
    <xf numFmtId="0" fontId="1" fillId="0" borderId="2" xfId="57" applyBorder="1" applyAlignment="1">
      <alignment horizontal="center" vertical="center" wrapText="1"/>
    </xf>
    <xf numFmtId="0" fontId="1" fillId="0" borderId="3" xfId="57" applyBorder="1" applyAlignment="1">
      <alignment horizontal="center" vertical="center" wrapText="1"/>
    </xf>
    <xf numFmtId="0" fontId="1" fillId="0" borderId="4" xfId="57" applyBorder="1" applyAlignment="1">
      <alignment horizontal="center" vertical="center" wrapText="1"/>
    </xf>
    <xf numFmtId="0" fontId="1" fillId="0" borderId="2" xfId="57" applyFont="1" applyBorder="1" applyAlignment="1">
      <alignment horizontal="center" vertical="center" wrapText="1"/>
    </xf>
    <xf numFmtId="0" fontId="1" fillId="0" borderId="3" xfId="57" applyFont="1" applyBorder="1" applyAlignment="1">
      <alignment horizontal="center" vertical="center" wrapText="1"/>
    </xf>
    <xf numFmtId="0" fontId="1" fillId="0" borderId="5" xfId="57" applyFont="1" applyBorder="1" applyAlignment="1">
      <alignment horizontal="center" vertical="center" wrapText="1"/>
    </xf>
    <xf numFmtId="0" fontId="1" fillId="0" borderId="6" xfId="57"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7"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5" xfId="57" applyBorder="1" applyAlignment="1">
      <alignment horizontal="center" vertical="center" wrapText="1"/>
    </xf>
    <xf numFmtId="0" fontId="1" fillId="0" borderId="4" xfId="57" applyFont="1" applyBorder="1" applyAlignment="1">
      <alignment horizontal="center" vertical="center" wrapText="1"/>
    </xf>
    <xf numFmtId="0" fontId="1" fillId="0" borderId="13" xfId="57" applyBorder="1" applyAlignment="1">
      <alignment horizontal="center" vertical="center" wrapText="1"/>
    </xf>
    <xf numFmtId="0" fontId="1" fillId="0" borderId="13" xfId="57" applyFont="1" applyBorder="1" applyAlignment="1">
      <alignment horizontal="left" vertical="top" wrapText="1"/>
    </xf>
    <xf numFmtId="0" fontId="5" fillId="0" borderId="5" xfId="57" applyFont="1" applyBorder="1" applyAlignment="1">
      <alignment horizontal="center" vertical="center" wrapText="1"/>
    </xf>
    <xf numFmtId="0" fontId="1" fillId="0" borderId="5" xfId="57" applyBorder="1" applyAlignment="1">
      <alignment vertical="center" wrapText="1"/>
    </xf>
    <xf numFmtId="0" fontId="1" fillId="0" borderId="5" xfId="57" applyFont="1" applyBorder="1" applyAlignment="1">
      <alignment horizontal="left" vertical="center" wrapText="1"/>
    </xf>
    <xf numFmtId="0" fontId="1" fillId="0" borderId="5" xfId="57" applyBorder="1" applyAlignment="1">
      <alignment horizontal="left" vertical="center" wrapText="1"/>
    </xf>
    <xf numFmtId="0" fontId="5" fillId="0" borderId="0" xfId="57" applyNumberFormat="1" applyFont="1" applyFill="1" applyBorder="1" applyAlignment="1">
      <alignment vertical="center" wrapText="1"/>
    </xf>
    <xf numFmtId="0" fontId="1" fillId="0" borderId="0" xfId="57" applyFill="1" applyBorder="1" applyAlignment="1">
      <alignment vertical="center"/>
    </xf>
    <xf numFmtId="0" fontId="5" fillId="0" borderId="0" xfId="57" applyFont="1" applyFill="1" applyBorder="1" applyAlignment="1">
      <alignment vertical="center" wrapText="1"/>
    </xf>
    <xf numFmtId="0" fontId="1" fillId="0" borderId="0" xfId="57" applyFill="1" applyBorder="1" applyAlignment="1">
      <alignment vertical="center" wrapText="1"/>
    </xf>
    <xf numFmtId="0" fontId="1" fillId="0" borderId="0" xfId="57" applyFont="1" applyFill="1" applyBorder="1" applyAlignment="1">
      <alignment vertical="center"/>
    </xf>
    <xf numFmtId="0" fontId="2" fillId="0" borderId="0" xfId="57" applyFont="1" applyFill="1" applyBorder="1" applyAlignment="1">
      <alignment vertical="center"/>
    </xf>
    <xf numFmtId="0" fontId="3" fillId="0" borderId="0" xfId="57" applyFont="1" applyFill="1" applyBorder="1" applyAlignment="1">
      <alignment horizontal="center" vertical="center" wrapText="1"/>
    </xf>
    <xf numFmtId="0" fontId="1" fillId="0" borderId="0" xfId="57" applyFont="1" applyFill="1" applyBorder="1" applyAlignment="1">
      <alignment horizontal="center" vertical="center" wrapText="1"/>
    </xf>
    <xf numFmtId="0" fontId="1" fillId="0" borderId="5" xfId="57" applyFont="1" applyFill="1" applyBorder="1" applyAlignment="1">
      <alignment horizontal="center" vertical="center" wrapText="1"/>
    </xf>
    <xf numFmtId="0" fontId="1" fillId="0" borderId="5" xfId="57" applyFill="1" applyBorder="1" applyAlignment="1">
      <alignment horizontal="center" vertical="center" wrapText="1"/>
    </xf>
    <xf numFmtId="0" fontId="1" fillId="0" borderId="5" xfId="57" applyFont="1" applyFill="1" applyBorder="1" applyAlignment="1">
      <alignment horizontal="left" vertical="top" wrapText="1"/>
    </xf>
    <xf numFmtId="0" fontId="1" fillId="0" borderId="5" xfId="57" applyFill="1" applyBorder="1" applyAlignment="1">
      <alignment horizontal="left" vertical="top" wrapText="1"/>
    </xf>
    <xf numFmtId="0" fontId="1" fillId="0" borderId="5" xfId="57" applyFont="1" applyFill="1" applyBorder="1" applyAlignment="1">
      <alignment horizontal="left" vertical="center" wrapText="1"/>
    </xf>
    <xf numFmtId="0" fontId="1" fillId="0" borderId="5" xfId="57" applyFill="1" applyBorder="1" applyAlignment="1">
      <alignment horizontal="left" vertical="center" wrapText="1"/>
    </xf>
    <xf numFmtId="0" fontId="1" fillId="0" borderId="13" xfId="57" applyFill="1" applyBorder="1" applyAlignment="1">
      <alignment horizontal="left" vertical="center" wrapText="1"/>
    </xf>
    <xf numFmtId="0" fontId="1" fillId="0" borderId="2" xfId="57" applyFill="1" applyBorder="1" applyAlignment="1">
      <alignment horizontal="left" vertical="center" wrapText="1"/>
    </xf>
    <xf numFmtId="0" fontId="1" fillId="0" borderId="14" xfId="57" applyFill="1" applyBorder="1" applyAlignment="1">
      <alignment horizontal="left" vertical="center" wrapText="1"/>
    </xf>
    <xf numFmtId="0" fontId="0" fillId="2" borderId="0" xfId="0" applyFill="1" applyAlignment="1">
      <alignment horizontal="center" vertical="center"/>
    </xf>
    <xf numFmtId="0" fontId="0" fillId="0" borderId="0" xfId="0" applyAlignment="1">
      <alignment horizontal="center" vertical="center"/>
    </xf>
    <xf numFmtId="0" fontId="0" fillId="0" borderId="0" xfId="0" applyFill="1" applyAlignment="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2" borderId="5" xfId="0" applyFill="1" applyBorder="1" applyAlignment="1">
      <alignment horizontal="center" vertical="center"/>
    </xf>
    <xf numFmtId="0" fontId="6" fillId="0" borderId="5" xfId="0" applyFont="1" applyFill="1" applyBorder="1" applyAlignment="1">
      <alignment horizontal="center" vertical="center" shrinkToFit="1"/>
    </xf>
    <xf numFmtId="0" fontId="0" fillId="0" borderId="5" xfId="0" applyFill="1" applyBorder="1" applyAlignment="1">
      <alignment horizontal="center" vertical="center"/>
    </xf>
    <xf numFmtId="0" fontId="6" fillId="0" borderId="5" xfId="0" applyFont="1" applyFill="1" applyBorder="1" applyAlignment="1">
      <alignment horizontal="center" vertical="center" wrapText="1" shrinkToFi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0" xfId="0" applyAlignment="1">
      <alignment horizontal="right"/>
    </xf>
    <xf numFmtId="0" fontId="0" fillId="0" borderId="0" xfId="0" applyFont="1" applyFill="1" applyBorder="1" applyAlignment="1"/>
    <xf numFmtId="0" fontId="0" fillId="0" borderId="0" xfId="0" applyFont="1" applyFill="1" applyBorder="1" applyAlignment="1">
      <alignment horizontal="left" vertical="center"/>
    </xf>
    <xf numFmtId="0" fontId="0" fillId="0" borderId="0" xfId="0" applyFill="1" applyBorder="1" applyAlignment="1"/>
    <xf numFmtId="0" fontId="3" fillId="0" borderId="0" xfId="0" applyFont="1" applyFill="1" applyBorder="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Fill="1" applyBorder="1" applyAlignment="1">
      <alignment horizontal="center" vertical="center"/>
    </xf>
    <xf numFmtId="0" fontId="0" fillId="0" borderId="5" xfId="0" applyFont="1" applyFill="1" applyBorder="1" applyAlignment="1"/>
    <xf numFmtId="49" fontId="0" fillId="0" borderId="5"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left" vertical="center"/>
    </xf>
    <xf numFmtId="0" fontId="7" fillId="0" borderId="5" xfId="0" applyFont="1" applyFill="1" applyBorder="1" applyAlignment="1" applyProtection="1">
      <alignment horizontal="left" vertical="center" wrapText="1"/>
      <protection locked="0"/>
    </xf>
    <xf numFmtId="0" fontId="0" fillId="0" borderId="5" xfId="1" applyFont="1" applyFill="1" applyBorder="1" applyAlignment="1" applyProtection="1">
      <alignment horizontal="left" vertical="center"/>
      <protection locked="0"/>
    </xf>
    <xf numFmtId="0" fontId="0" fillId="0" borderId="5" xfId="0" applyFont="1" applyFill="1" applyBorder="1" applyAlignment="1">
      <alignment horizontal="left" vertical="center"/>
    </xf>
    <xf numFmtId="0" fontId="0" fillId="0" borderId="2" xfId="0" applyNumberFormat="1" applyFont="1" applyFill="1" applyBorder="1" applyAlignment="1">
      <alignment vertical="center"/>
    </xf>
    <xf numFmtId="0" fontId="0" fillId="0" borderId="5" xfId="0" applyNumberFormat="1" applyFont="1" applyFill="1" applyBorder="1" applyAlignment="1">
      <alignment vertical="center" wrapText="1"/>
    </xf>
    <xf numFmtId="0" fontId="0" fillId="0" borderId="5" xfId="0" applyNumberFormat="1" applyFont="1" applyFill="1" applyBorder="1" applyAlignment="1">
      <alignment vertical="center"/>
    </xf>
    <xf numFmtId="0" fontId="0" fillId="0" borderId="5" xfId="0" applyFont="1" applyFill="1" applyBorder="1" applyAlignment="1" applyProtection="1">
      <alignment vertical="center" wrapText="1"/>
      <protection locked="0"/>
    </xf>
    <xf numFmtId="0" fontId="0" fillId="0" borderId="5" xfId="0" applyFont="1" applyFill="1" applyBorder="1" applyAlignment="1">
      <alignment horizontal="center" vertical="center"/>
    </xf>
    <xf numFmtId="0" fontId="7" fillId="0" borderId="5" xfId="0" applyFont="1" applyFill="1" applyBorder="1" applyAlignment="1" applyProtection="1">
      <alignment horizontal="left" vertical="center"/>
      <protection locked="0"/>
    </xf>
    <xf numFmtId="0" fontId="8" fillId="0" borderId="5" xfId="0" applyFont="1" applyFill="1" applyBorder="1" applyAlignment="1"/>
    <xf numFmtId="49" fontId="7" fillId="0" borderId="5" xfId="1" applyNumberFormat="1" applyFont="1" applyFill="1" applyBorder="1" applyAlignment="1" applyProtection="1">
      <alignment horizontal="left" vertical="center"/>
      <protection locked="0"/>
    </xf>
    <xf numFmtId="0" fontId="0"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ill="1" applyBorder="1" applyAlignment="1">
      <alignment horizontal="centerContinuous" vertical="center"/>
    </xf>
    <xf numFmtId="0" fontId="0" fillId="0" borderId="0" xfId="0" applyFill="1" applyBorder="1" applyAlignment="1">
      <alignment horizontal="right"/>
    </xf>
    <xf numFmtId="0" fontId="1" fillId="0" borderId="5" xfId="1" applyFont="1" applyFill="1" applyBorder="1" applyAlignment="1" applyProtection="1">
      <alignment horizontal="center" vertical="center"/>
      <protection locked="0"/>
    </xf>
    <xf numFmtId="0" fontId="0" fillId="0" borderId="5" xfId="1" applyFont="1" applyFill="1" applyBorder="1" applyAlignment="1" applyProtection="1">
      <alignment horizontal="center" vertical="center"/>
      <protection locked="0"/>
    </xf>
    <xf numFmtId="0" fontId="0" fillId="0" borderId="0" xfId="0" applyFill="1" applyBorder="1" applyAlignment="1">
      <alignment horizontal="left"/>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11"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xf numFmtId="0" fontId="12" fillId="0" borderId="0" xfId="0" applyFont="1" applyFill="1" applyBorder="1" applyAlignment="1">
      <alignment horizontal="right" vertical="center"/>
    </xf>
    <xf numFmtId="0" fontId="11" fillId="3" borderId="5" xfId="0" applyFont="1" applyFill="1" applyBorder="1" applyAlignment="1">
      <alignment horizontal="center" vertical="center"/>
    </xf>
    <xf numFmtId="0" fontId="11" fillId="3" borderId="13"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xf numFmtId="0" fontId="0" fillId="2" borderId="0" xfId="0" applyFill="1" applyBorder="1" applyAlignment="1"/>
    <xf numFmtId="0" fontId="0" fillId="0" borderId="0" xfId="0" applyFont="1" applyFill="1" applyAlignment="1"/>
    <xf numFmtId="0" fontId="0" fillId="2" borderId="0" xfId="0" applyFont="1" applyFill="1" applyAlignment="1"/>
    <xf numFmtId="0" fontId="0" fillId="2"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xf numFmtId="0" fontId="0" fillId="0" borderId="0" xfId="0" applyFont="1" applyAlignment="1"/>
    <xf numFmtId="0" fontId="13" fillId="0" borderId="0" xfId="0" applyFont="1" applyFill="1" applyAlignment="1"/>
    <xf numFmtId="0" fontId="14" fillId="0" borderId="0" xfId="0" applyFont="1" applyAlignment="1">
      <alignment horizontal="center" vertical="center"/>
    </xf>
    <xf numFmtId="0" fontId="13" fillId="0" borderId="0" xfId="0" applyFont="1" applyAlignment="1">
      <alignment horizontal="right"/>
    </xf>
    <xf numFmtId="0" fontId="0" fillId="0" borderId="5" xfId="0" applyFont="1" applyBorder="1" applyAlignment="1">
      <alignment horizontal="center" vertical="center" wrapText="1"/>
    </xf>
    <xf numFmtId="0" fontId="0" fillId="0" borderId="13" xfId="0" applyFont="1" applyBorder="1" applyAlignment="1">
      <alignment horizontal="center" vertical="center"/>
    </xf>
    <xf numFmtId="0" fontId="0" fillId="2" borderId="5" xfId="0" applyFont="1" applyFill="1" applyBorder="1" applyAlignment="1">
      <alignment horizontal="center" vertical="center"/>
    </xf>
    <xf numFmtId="176" fontId="0" fillId="2" borderId="5" xfId="0" applyNumberFormat="1" applyFont="1" applyFill="1" applyBorder="1" applyAlignment="1" applyProtection="1">
      <alignment horizontal="center" vertical="center" wrapText="1"/>
    </xf>
    <xf numFmtId="49" fontId="0" fillId="2" borderId="5" xfId="0" applyNumberFormat="1" applyFont="1" applyFill="1" applyBorder="1" applyAlignment="1" applyProtection="1">
      <alignment horizontal="left" vertical="center" wrapText="1"/>
    </xf>
    <xf numFmtId="0" fontId="15" fillId="2" borderId="5"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176" fontId="0" fillId="0" borderId="5" xfId="0" applyNumberFormat="1" applyFont="1" applyFill="1" applyBorder="1" applyAlignment="1" applyProtection="1">
      <alignment horizontal="center" vertical="center" wrapText="1"/>
    </xf>
    <xf numFmtId="49" fontId="0" fillId="0" borderId="5" xfId="0" applyNumberFormat="1"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10" applyFont="1" applyFill="1" applyBorder="1" applyAlignment="1">
      <alignment horizontal="left" vertical="center" wrapText="1"/>
    </xf>
    <xf numFmtId="0" fontId="0" fillId="2" borderId="5" xfId="0" applyFont="1" applyFill="1" applyBorder="1" applyAlignment="1">
      <alignment horizontal="center" vertical="center" wrapText="1"/>
    </xf>
    <xf numFmtId="0" fontId="0" fillId="2" borderId="5" xfId="10" applyFont="1" applyFill="1" applyBorder="1" applyAlignment="1">
      <alignment horizontal="left" vertical="center" wrapText="1"/>
    </xf>
    <xf numFmtId="0" fontId="0" fillId="2" borderId="5" xfId="0" applyFont="1" applyFill="1" applyBorder="1" applyAlignment="1">
      <alignment horizontal="center" vertical="center" shrinkToFit="1"/>
    </xf>
    <xf numFmtId="0" fontId="0" fillId="2" borderId="5"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5" xfId="10" applyFont="1" applyFill="1" applyBorder="1" applyAlignment="1" applyProtection="1">
      <alignment horizontal="center" vertical="center" wrapText="1"/>
      <protection locked="0"/>
    </xf>
    <xf numFmtId="0" fontId="0" fillId="0" borderId="5" xfId="10" applyFont="1" applyFill="1" applyBorder="1" applyAlignment="1" applyProtection="1">
      <alignment horizontal="left" vertical="center" wrapText="1"/>
      <protection locked="0"/>
    </xf>
    <xf numFmtId="0" fontId="0" fillId="0" borderId="5" xfId="0" applyFont="1" applyFill="1" applyBorder="1" applyAlignment="1" applyProtection="1">
      <alignment horizontal="center" vertical="center"/>
    </xf>
    <xf numFmtId="0" fontId="0" fillId="0" borderId="0" xfId="0" applyFill="1" applyAlignment="1">
      <alignment horizontal="center" vertical="center"/>
    </xf>
    <xf numFmtId="0" fontId="0" fillId="2"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177" fontId="0" fillId="0" borderId="5" xfId="0" applyNumberFormat="1" applyFill="1" applyBorder="1" applyAlignment="1">
      <alignment horizontal="right" vertical="center"/>
    </xf>
    <xf numFmtId="0" fontId="5" fillId="0" borderId="5" xfId="0" applyFont="1" applyFill="1" applyBorder="1" applyAlignment="1">
      <alignment vertical="center"/>
    </xf>
    <xf numFmtId="0" fontId="0" fillId="0" borderId="5" xfId="0" applyFill="1" applyBorder="1" applyAlignment="1"/>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177" fontId="0" fillId="0" borderId="5" xfId="0" applyNumberFormat="1" applyFont="1" applyFill="1" applyBorder="1" applyAlignment="1">
      <alignment horizontal="right" vertical="center"/>
    </xf>
    <xf numFmtId="0" fontId="0" fillId="2" borderId="0" xfId="0" applyFill="1" applyAlignment="1"/>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2" borderId="5" xfId="0" applyNumberFormat="1" applyFill="1" applyBorder="1" applyAlignment="1">
      <alignment horizontal="center" vertical="center"/>
    </xf>
    <xf numFmtId="49" fontId="0" fillId="2" borderId="5" xfId="0" applyNumberFormat="1" applyFill="1"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xf numFmtId="49" fontId="0" fillId="0" borderId="5" xfId="0" applyNumberFormat="1" applyFill="1" applyBorder="1" applyAlignment="1">
      <alignment horizontal="left" vertical="center"/>
    </xf>
    <xf numFmtId="176" fontId="0" fillId="0" borderId="5" xfId="0" applyNumberFormat="1" applyBorder="1" applyAlignment="1">
      <alignment horizontal="center" vertical="center"/>
    </xf>
    <xf numFmtId="176" fontId="0" fillId="0" borderId="5" xfId="0" applyNumberFormat="1" applyFill="1" applyBorder="1" applyAlignment="1">
      <alignment horizontal="center" vertical="center"/>
    </xf>
    <xf numFmtId="49" fontId="0" fillId="0" borderId="5" xfId="0" applyNumberFormat="1" applyBorder="1" applyAlignment="1">
      <alignment horizontal="left" vertical="center"/>
    </xf>
    <xf numFmtId="0" fontId="3" fillId="0" borderId="0" xfId="0" applyFont="1" applyAlignment="1">
      <alignment horizontal="centerContinuous" vertical="center"/>
    </xf>
    <xf numFmtId="49" fontId="0" fillId="2" borderId="5" xfId="0" applyNumberFormat="1" applyFont="1" applyFill="1" applyBorder="1" applyAlignment="1">
      <alignment horizontal="left" vertical="center" wrapText="1"/>
    </xf>
    <xf numFmtId="0" fontId="15" fillId="2" borderId="5" xfId="0" applyFont="1" applyFill="1" applyBorder="1" applyAlignment="1">
      <alignment horizontal="center" vertical="center" wrapText="1" shrinkToFit="1"/>
    </xf>
    <xf numFmtId="49" fontId="0" fillId="0" borderId="5" xfId="0" applyNumberFormat="1" applyFont="1" applyFill="1" applyBorder="1" applyAlignment="1">
      <alignment horizontal="left" vertical="center" wrapText="1"/>
    </xf>
    <xf numFmtId="0" fontId="15" fillId="0" borderId="5" xfId="0" applyFont="1" applyFill="1" applyBorder="1" applyAlignment="1">
      <alignment horizontal="center" vertical="center" wrapText="1" shrinkToFit="1"/>
    </xf>
    <xf numFmtId="0" fontId="0" fillId="0" borderId="0" xfId="0" applyAlignment="1">
      <alignment horizontal="left"/>
    </xf>
    <xf numFmtId="0" fontId="3" fillId="0" borderId="0" xfId="0" applyFont="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176" fontId="0" fillId="0" borderId="5" xfId="0" applyNumberFormat="1" applyFont="1" applyBorder="1" applyAlignment="1">
      <alignment horizontal="center" vertical="center"/>
    </xf>
    <xf numFmtId="49" fontId="0" fillId="0" borderId="5" xfId="0" applyNumberFormat="1" applyFill="1" applyBorder="1" applyAlignment="1" applyProtection="1">
      <alignment horizontal="left" vertical="center" wrapText="1"/>
    </xf>
    <xf numFmtId="0" fontId="0" fillId="0" borderId="5" xfId="0" applyFont="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177" fontId="0" fillId="0" borderId="5" xfId="0" applyNumberFormat="1" applyFill="1" applyBorder="1" applyAlignment="1">
      <alignment vertical="center"/>
    </xf>
    <xf numFmtId="0" fontId="0" fillId="0" borderId="5" xfId="0" applyBorder="1" applyAlignment="1">
      <alignment vertical="center"/>
    </xf>
    <xf numFmtId="0" fontId="5" fillId="0" borderId="5" xfId="0" applyFont="1" applyFill="1" applyBorder="1" applyAlignment="1"/>
    <xf numFmtId="177" fontId="5" fillId="0" borderId="5" xfId="0" applyNumberFormat="1" applyFont="1" applyFill="1" applyBorder="1" applyAlignment="1">
      <alignment horizontal="righ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177" fontId="0" fillId="0" borderId="5" xfId="0" applyNumberFormat="1" applyBorder="1" applyAlignment="1">
      <alignment horizontal="right"/>
    </xf>
    <xf numFmtId="177" fontId="0" fillId="0" borderId="5" xfId="0" applyNumberFormat="1" applyFill="1" applyBorder="1" applyAlignment="1">
      <alignment horizontal="right"/>
    </xf>
    <xf numFmtId="2" fontId="7" fillId="0" borderId="5"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right" vertical="center"/>
    </xf>
    <xf numFmtId="0" fontId="3" fillId="0" borderId="0" xfId="0" applyFont="1" applyFill="1" applyAlignment="1">
      <alignment horizontal="center" vertical="center"/>
    </xf>
    <xf numFmtId="177" fontId="0" fillId="2" borderId="5" xfId="0" applyNumberFormat="1" applyFill="1" applyBorder="1" applyAlignment="1">
      <alignment horizontal="center" vertical="center"/>
    </xf>
    <xf numFmtId="177" fontId="0" fillId="0" borderId="5" xfId="0" applyNumberFormat="1" applyFill="1" applyBorder="1" applyAlignment="1">
      <alignment horizontal="center" vertical="center"/>
    </xf>
    <xf numFmtId="0" fontId="0" fillId="0" borderId="0" xfId="0" applyAlignment="1">
      <alignment horizontal="centerContinuous" vertical="center"/>
    </xf>
    <xf numFmtId="177" fontId="0" fillId="0" borderId="5" xfId="0" applyNumberFormat="1" applyFill="1" applyBorder="1" applyAlignment="1"/>
    <xf numFmtId="177" fontId="0" fillId="0" borderId="5" xfId="0" applyNumberFormat="1" applyFont="1" applyFill="1" applyBorder="1" applyAlignment="1">
      <alignment horizontal="center" vertical="center"/>
    </xf>
    <xf numFmtId="177" fontId="0" fillId="0" borderId="5" xfId="0" applyNumberFormat="1" applyBorder="1" applyAlignment="1">
      <alignment horizontal="center" vertical="center"/>
    </xf>
    <xf numFmtId="0" fontId="7"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5" xfId="0" applyNumberFormat="1" applyFont="1" applyFill="1" applyBorder="1" applyAlignment="1">
      <alignment horizontal="center"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8" fillId="0" borderId="0" xfId="0" applyFont="1" applyFill="1" applyAlignment="1">
      <alignment horizontal="center" vertical="center"/>
    </xf>
    <xf numFmtId="49" fontId="19" fillId="0" borderId="0" xfId="0" applyNumberFormat="1" applyFont="1" applyFill="1" applyAlignment="1" applyProtection="1">
      <alignment horizontal="center" vertical="center"/>
    </xf>
    <xf numFmtId="0" fontId="19" fillId="0" borderId="0" xfId="0" applyFont="1" applyBorder="1" applyAlignment="1">
      <alignment horizontal="left"/>
    </xf>
    <xf numFmtId="0" fontId="0" fillId="0" borderId="0" xfId="0" applyBorder="1" applyAlignment="1"/>
  </cellXfs>
  <cellStyles count="59">
    <cellStyle name="常规" xfId="0" builtinId="0"/>
    <cellStyle name="常规_2016年资产购建预算表7"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汉阴县卫生和计划生育局关于2016年预算批复"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2 4" xfId="56"/>
    <cellStyle name="常规 2"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C11" sqref="C11"/>
    </sheetView>
  </sheetViews>
  <sheetFormatPr defaultColWidth="9.16666666666667" defaultRowHeight="11.25"/>
  <cols>
    <col min="1" max="1" width="163" customWidth="1"/>
    <col min="2" max="177" width="9.16666666666667" customWidth="1"/>
  </cols>
  <sheetData>
    <row r="1" spans="1:1">
      <c r="A1" t="s">
        <v>0</v>
      </c>
    </row>
    <row r="2" ht="93" customHeight="1" spans="1:1">
      <c r="A2" s="236" t="s">
        <v>1</v>
      </c>
    </row>
    <row r="3" ht="93.75" customHeight="1" spans="1:1">
      <c r="A3" s="237"/>
    </row>
    <row r="4" ht="81.75" customHeight="1" spans="1:1">
      <c r="A4" s="238" t="s">
        <v>2</v>
      </c>
    </row>
    <row r="5" ht="41.1" customHeight="1" spans="1:1">
      <c r="A5" s="238" t="s">
        <v>3</v>
      </c>
    </row>
    <row r="6" ht="36.95" customHeight="1" spans="1:1">
      <c r="A6" s="238" t="s">
        <v>4</v>
      </c>
    </row>
    <row r="7" ht="12.75" customHeight="1" spans="1:1">
      <c r="A7" s="239"/>
    </row>
    <row r="8" ht="12.75" customHeight="1" spans="1:1">
      <c r="A8" s="239"/>
    </row>
    <row r="9" ht="12.75" customHeight="1" spans="1:1">
      <c r="A9" s="239"/>
    </row>
    <row r="10" ht="12.75" customHeight="1" spans="1:1">
      <c r="A10" s="239"/>
    </row>
    <row r="11" ht="12.75" customHeight="1" spans="1:1">
      <c r="A11" s="239"/>
    </row>
    <row r="12" ht="12.75" customHeight="1" spans="1:1">
      <c r="A12" s="239"/>
    </row>
    <row r="13" ht="12.75" customHeight="1" spans="1:1">
      <c r="A13" s="239"/>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showGridLines="0" showZeros="0" tabSelected="1" workbookViewId="0">
      <pane ySplit="4" topLeftCell="A26" activePane="bottomLeft" state="frozen"/>
      <selection/>
      <selection pane="bottomLeft" activeCell="M13" sqref="M13"/>
    </sheetView>
  </sheetViews>
  <sheetFormatPr defaultColWidth="9.16666666666667" defaultRowHeight="12.75" customHeight="1" outlineLevelCol="7"/>
  <cols>
    <col min="1" max="1" width="18" customWidth="1"/>
    <col min="2" max="2" width="23.6666666666667" customWidth="1"/>
    <col min="3" max="3" width="18.5" customWidth="1"/>
    <col min="4" max="4" width="24" customWidth="1"/>
    <col min="5" max="7" width="18.1666666666667" style="51" customWidth="1"/>
    <col min="8" max="8" width="16.3333333333333" customWidth="1"/>
    <col min="9" max="9" width="9.16666666666667" customWidth="1"/>
  </cols>
  <sheetData>
    <row r="1" ht="30" customHeight="1" spans="1:1">
      <c r="A1" s="52" t="s">
        <v>25</v>
      </c>
    </row>
    <row r="2" ht="28.5" customHeight="1" spans="1:8">
      <c r="A2" s="53" t="s">
        <v>300</v>
      </c>
      <c r="B2" s="53"/>
      <c r="C2" s="53"/>
      <c r="D2" s="53"/>
      <c r="E2" s="53"/>
      <c r="F2" s="53"/>
      <c r="G2" s="53"/>
      <c r="H2" s="53"/>
    </row>
    <row r="3" ht="22.5" customHeight="1" spans="8:8">
      <c r="H3" s="73" t="s">
        <v>46</v>
      </c>
    </row>
    <row r="4" ht="22.5" customHeight="1" spans="1:8">
      <c r="A4" s="106" t="s">
        <v>201</v>
      </c>
      <c r="B4" s="106" t="s">
        <v>202</v>
      </c>
      <c r="C4" s="106" t="s">
        <v>203</v>
      </c>
      <c r="D4" s="106" t="s">
        <v>204</v>
      </c>
      <c r="E4" s="106" t="s">
        <v>141</v>
      </c>
      <c r="F4" s="106" t="s">
        <v>170</v>
      </c>
      <c r="G4" s="106" t="s">
        <v>171</v>
      </c>
      <c r="H4" s="106" t="s">
        <v>173</v>
      </c>
    </row>
    <row r="5" ht="23" customHeight="1" spans="1:8">
      <c r="A5" s="72" t="s">
        <v>151</v>
      </c>
      <c r="B5" s="72" t="s">
        <v>151</v>
      </c>
      <c r="C5" s="72" t="s">
        <v>151</v>
      </c>
      <c r="D5" s="72" t="s">
        <v>151</v>
      </c>
      <c r="E5" s="72">
        <v>1</v>
      </c>
      <c r="F5" s="72">
        <v>2</v>
      </c>
      <c r="G5" s="72">
        <v>3</v>
      </c>
      <c r="H5" s="72" t="s">
        <v>151</v>
      </c>
    </row>
    <row r="6" s="176" customFormat="1" ht="23" customHeight="1" spans="1:8">
      <c r="A6" s="177" t="s">
        <v>301</v>
      </c>
      <c r="B6" s="178"/>
      <c r="C6" s="178"/>
      <c r="D6" s="179"/>
      <c r="E6" s="180">
        <f t="shared" ref="E6:G6" si="0">E7+E12+E32+E35</f>
        <v>3735.21422</v>
      </c>
      <c r="F6" s="180">
        <f t="shared" si="0"/>
        <v>3614.53022</v>
      </c>
      <c r="G6" s="180">
        <f t="shared" si="0"/>
        <v>120.684</v>
      </c>
      <c r="H6" s="64"/>
    </row>
    <row r="7" s="176" customFormat="1" ht="23" customHeight="1" spans="1:8">
      <c r="A7" s="127" t="s">
        <v>206</v>
      </c>
      <c r="B7" s="127" t="s">
        <v>207</v>
      </c>
      <c r="C7" s="181">
        <v>501</v>
      </c>
      <c r="D7" s="182" t="s">
        <v>208</v>
      </c>
      <c r="E7" s="180">
        <f t="shared" ref="E7:G7" si="1">SUM(E8:E11)</f>
        <v>3594.70898</v>
      </c>
      <c r="F7" s="180">
        <f t="shared" si="1"/>
        <v>3594.70898</v>
      </c>
      <c r="G7" s="180">
        <f t="shared" si="1"/>
        <v>0</v>
      </c>
      <c r="H7" s="183"/>
    </row>
    <row r="8" ht="23" customHeight="1" spans="1:8">
      <c r="A8" s="131" t="s">
        <v>209</v>
      </c>
      <c r="B8" s="131" t="s">
        <v>210</v>
      </c>
      <c r="C8" s="184" t="s">
        <v>211</v>
      </c>
      <c r="D8" s="166" t="s">
        <v>212</v>
      </c>
      <c r="E8" s="185">
        <f t="shared" ref="E8:E11" si="2">SUM(F8:G8)</f>
        <v>2120.067</v>
      </c>
      <c r="F8" s="186">
        <v>2120.067</v>
      </c>
      <c r="G8" s="186"/>
      <c r="H8" s="170"/>
    </row>
    <row r="9" ht="23" customHeight="1" spans="1:8">
      <c r="A9" s="131" t="s">
        <v>213</v>
      </c>
      <c r="B9" s="131" t="s">
        <v>214</v>
      </c>
      <c r="C9" s="184" t="s">
        <v>211</v>
      </c>
      <c r="D9" s="166" t="s">
        <v>212</v>
      </c>
      <c r="E9" s="185">
        <f t="shared" si="2"/>
        <v>1089.1236</v>
      </c>
      <c r="F9" s="186">
        <v>1089.1236</v>
      </c>
      <c r="G9" s="186"/>
      <c r="H9" s="170"/>
    </row>
    <row r="10" ht="23" customHeight="1" spans="1:8">
      <c r="A10" s="131" t="s">
        <v>215</v>
      </c>
      <c r="B10" s="131" t="s">
        <v>216</v>
      </c>
      <c r="C10" s="184" t="s">
        <v>211</v>
      </c>
      <c r="D10" s="166" t="s">
        <v>212</v>
      </c>
      <c r="E10" s="185">
        <f t="shared" si="2"/>
        <v>93.2542</v>
      </c>
      <c r="F10" s="186">
        <v>93.2542</v>
      </c>
      <c r="G10" s="186"/>
      <c r="H10" s="170"/>
    </row>
    <row r="11" ht="23" customHeight="1" spans="1:8">
      <c r="A11" s="131" t="s">
        <v>217</v>
      </c>
      <c r="B11" s="131" t="s">
        <v>218</v>
      </c>
      <c r="C11" s="184" t="s">
        <v>219</v>
      </c>
      <c r="D11" s="131" t="s">
        <v>218</v>
      </c>
      <c r="E11" s="185">
        <f t="shared" si="2"/>
        <v>292.26418</v>
      </c>
      <c r="F11" s="186">
        <v>292.26418</v>
      </c>
      <c r="G11" s="186"/>
      <c r="H11" s="170"/>
    </row>
    <row r="12" s="176" customFormat="1" ht="23" customHeight="1" spans="1:8">
      <c r="A12" s="127" t="s">
        <v>220</v>
      </c>
      <c r="B12" s="127" t="s">
        <v>221</v>
      </c>
      <c r="C12" s="181" t="s">
        <v>222</v>
      </c>
      <c r="D12" s="127" t="s">
        <v>221</v>
      </c>
      <c r="E12" s="180">
        <f t="shared" ref="E12:G12" si="3">SUM(E13:E31)</f>
        <v>117.684</v>
      </c>
      <c r="F12" s="180">
        <f t="shared" si="3"/>
        <v>0</v>
      </c>
      <c r="G12" s="180">
        <f t="shared" si="3"/>
        <v>117.684</v>
      </c>
      <c r="H12" s="183"/>
    </row>
    <row r="13" ht="23" customHeight="1" spans="1:8">
      <c r="A13" s="131" t="s">
        <v>223</v>
      </c>
      <c r="B13" s="131" t="s">
        <v>224</v>
      </c>
      <c r="C13" s="184" t="s">
        <v>225</v>
      </c>
      <c r="D13" s="166" t="s">
        <v>226</v>
      </c>
      <c r="E13" s="185">
        <f>SUM(F13:G13)</f>
        <v>15</v>
      </c>
      <c r="F13" s="185"/>
      <c r="G13" s="186">
        <v>15</v>
      </c>
      <c r="H13" s="170"/>
    </row>
    <row r="14" ht="23" customHeight="1" spans="1:8">
      <c r="A14" s="131" t="s">
        <v>227</v>
      </c>
      <c r="B14" s="131" t="s">
        <v>228</v>
      </c>
      <c r="C14" s="184" t="s">
        <v>225</v>
      </c>
      <c r="D14" s="166" t="s">
        <v>226</v>
      </c>
      <c r="E14" s="185">
        <f t="shared" ref="E14:E31" si="4">SUM(F14:G14)</f>
        <v>7</v>
      </c>
      <c r="F14" s="185"/>
      <c r="G14" s="185">
        <v>7</v>
      </c>
      <c r="H14" s="107"/>
    </row>
    <row r="15" ht="23" customHeight="1" spans="1:8">
      <c r="A15" s="131" t="s">
        <v>229</v>
      </c>
      <c r="B15" s="131" t="s">
        <v>230</v>
      </c>
      <c r="C15" s="184" t="s">
        <v>225</v>
      </c>
      <c r="D15" s="166" t="s">
        <v>226</v>
      </c>
      <c r="E15" s="185">
        <f t="shared" si="4"/>
        <v>0.5</v>
      </c>
      <c r="F15" s="185"/>
      <c r="G15" s="185">
        <v>0.5</v>
      </c>
      <c r="H15" s="107"/>
    </row>
    <row r="16" ht="23" customHeight="1" spans="1:8">
      <c r="A16" s="131" t="s">
        <v>231</v>
      </c>
      <c r="B16" s="131" t="s">
        <v>232</v>
      </c>
      <c r="C16" s="184" t="s">
        <v>225</v>
      </c>
      <c r="D16" s="166" t="s">
        <v>226</v>
      </c>
      <c r="E16" s="185">
        <f t="shared" si="4"/>
        <v>3</v>
      </c>
      <c r="F16" s="185"/>
      <c r="G16" s="185">
        <v>3</v>
      </c>
      <c r="H16" s="107"/>
    </row>
    <row r="17" ht="23" customHeight="1" spans="1:8">
      <c r="A17" s="131" t="s">
        <v>233</v>
      </c>
      <c r="B17" s="131" t="s">
        <v>234</v>
      </c>
      <c r="C17" s="184" t="s">
        <v>225</v>
      </c>
      <c r="D17" s="166" t="s">
        <v>226</v>
      </c>
      <c r="E17" s="185">
        <f t="shared" si="4"/>
        <v>5</v>
      </c>
      <c r="F17" s="185"/>
      <c r="G17" s="185">
        <v>5</v>
      </c>
      <c r="H17" s="107"/>
    </row>
    <row r="18" ht="23" customHeight="1" spans="1:8">
      <c r="A18" s="131" t="s">
        <v>235</v>
      </c>
      <c r="B18" s="131" t="s">
        <v>236</v>
      </c>
      <c r="C18" s="184" t="s">
        <v>225</v>
      </c>
      <c r="D18" s="166" t="s">
        <v>226</v>
      </c>
      <c r="E18" s="185">
        <f t="shared" si="4"/>
        <v>3</v>
      </c>
      <c r="F18" s="185"/>
      <c r="G18" s="185">
        <v>3</v>
      </c>
      <c r="H18" s="107"/>
    </row>
    <row r="19" ht="23" customHeight="1" spans="1:8">
      <c r="A19" s="131" t="s">
        <v>237</v>
      </c>
      <c r="B19" s="131" t="s">
        <v>238</v>
      </c>
      <c r="C19" s="184" t="s">
        <v>225</v>
      </c>
      <c r="D19" s="166" t="s">
        <v>226</v>
      </c>
      <c r="E19" s="185">
        <f t="shared" si="4"/>
        <v>4.5</v>
      </c>
      <c r="F19" s="185"/>
      <c r="G19" s="185">
        <v>4.5</v>
      </c>
      <c r="H19" s="107"/>
    </row>
    <row r="20" ht="23" customHeight="1" spans="1:8">
      <c r="A20" s="131" t="s">
        <v>239</v>
      </c>
      <c r="B20" s="131" t="s">
        <v>240</v>
      </c>
      <c r="C20" s="184" t="s">
        <v>225</v>
      </c>
      <c r="D20" s="166" t="s">
        <v>226</v>
      </c>
      <c r="E20" s="185">
        <f t="shared" si="4"/>
        <v>12</v>
      </c>
      <c r="F20" s="185"/>
      <c r="G20" s="185">
        <v>12</v>
      </c>
      <c r="H20" s="107"/>
    </row>
    <row r="21" ht="23" customHeight="1" spans="1:8">
      <c r="A21" s="131" t="s">
        <v>241</v>
      </c>
      <c r="B21" s="131" t="s">
        <v>242</v>
      </c>
      <c r="C21" s="187" t="s">
        <v>243</v>
      </c>
      <c r="D21" s="131" t="s">
        <v>242</v>
      </c>
      <c r="E21" s="185">
        <f t="shared" si="4"/>
        <v>2</v>
      </c>
      <c r="F21" s="185"/>
      <c r="G21" s="185">
        <v>2</v>
      </c>
      <c r="H21" s="107"/>
    </row>
    <row r="22" ht="23" customHeight="1" spans="1:8">
      <c r="A22" s="131" t="s">
        <v>244</v>
      </c>
      <c r="B22" s="131" t="s">
        <v>245</v>
      </c>
      <c r="C22" s="184" t="s">
        <v>225</v>
      </c>
      <c r="D22" s="166" t="s">
        <v>226</v>
      </c>
      <c r="E22" s="185">
        <f t="shared" si="4"/>
        <v>1</v>
      </c>
      <c r="F22" s="185"/>
      <c r="G22" s="185">
        <v>1</v>
      </c>
      <c r="H22" s="107"/>
    </row>
    <row r="23" ht="23" customHeight="1" spans="1:8">
      <c r="A23" s="131" t="s">
        <v>246</v>
      </c>
      <c r="B23" s="131" t="s">
        <v>247</v>
      </c>
      <c r="C23" s="187" t="s">
        <v>248</v>
      </c>
      <c r="D23" s="131" t="s">
        <v>247</v>
      </c>
      <c r="E23" s="185">
        <f t="shared" si="4"/>
        <v>8</v>
      </c>
      <c r="F23" s="185"/>
      <c r="G23" s="185">
        <v>8</v>
      </c>
      <c r="H23" s="107"/>
    </row>
    <row r="24" ht="23" customHeight="1" spans="1:8">
      <c r="A24" s="131" t="s">
        <v>249</v>
      </c>
      <c r="B24" s="131" t="s">
        <v>250</v>
      </c>
      <c r="C24" s="187" t="s">
        <v>251</v>
      </c>
      <c r="D24" s="131" t="s">
        <v>250</v>
      </c>
      <c r="E24" s="185">
        <f t="shared" si="4"/>
        <v>7</v>
      </c>
      <c r="F24" s="185"/>
      <c r="G24" s="185">
        <v>7</v>
      </c>
      <c r="H24" s="107"/>
    </row>
    <row r="25" ht="23" customHeight="1" spans="1:8">
      <c r="A25" s="131" t="s">
        <v>252</v>
      </c>
      <c r="B25" s="131" t="s">
        <v>253</v>
      </c>
      <c r="C25" s="187" t="s">
        <v>254</v>
      </c>
      <c r="D25" s="131" t="s">
        <v>253</v>
      </c>
      <c r="E25" s="185">
        <f t="shared" si="4"/>
        <v>7</v>
      </c>
      <c r="F25" s="185"/>
      <c r="G25" s="185">
        <v>7</v>
      </c>
      <c r="H25" s="107"/>
    </row>
    <row r="26" ht="23" customHeight="1" spans="1:8">
      <c r="A26" s="131" t="s">
        <v>255</v>
      </c>
      <c r="B26" s="131" t="s">
        <v>256</v>
      </c>
      <c r="C26" s="187" t="s">
        <v>257</v>
      </c>
      <c r="D26" s="165" t="s">
        <v>258</v>
      </c>
      <c r="E26" s="185">
        <f t="shared" si="4"/>
        <v>2</v>
      </c>
      <c r="F26" s="185"/>
      <c r="G26" s="185">
        <v>2</v>
      </c>
      <c r="H26" s="107"/>
    </row>
    <row r="27" ht="23" customHeight="1" spans="1:8">
      <c r="A27" s="131" t="s">
        <v>259</v>
      </c>
      <c r="B27" s="131" t="s">
        <v>260</v>
      </c>
      <c r="C27" s="187" t="s">
        <v>261</v>
      </c>
      <c r="D27" s="165" t="s">
        <v>262</v>
      </c>
      <c r="E27" s="185">
        <f t="shared" si="4"/>
        <v>3</v>
      </c>
      <c r="F27" s="185"/>
      <c r="G27" s="185">
        <v>3</v>
      </c>
      <c r="H27" s="107"/>
    </row>
    <row r="28" ht="23" customHeight="1" spans="1:8">
      <c r="A28" s="131" t="s">
        <v>263</v>
      </c>
      <c r="B28" s="131" t="s">
        <v>262</v>
      </c>
      <c r="C28" s="187" t="s">
        <v>261</v>
      </c>
      <c r="D28" s="165" t="s">
        <v>262</v>
      </c>
      <c r="E28" s="185">
        <f t="shared" si="4"/>
        <v>1</v>
      </c>
      <c r="F28" s="185"/>
      <c r="G28" s="185">
        <v>1</v>
      </c>
      <c r="H28" s="107"/>
    </row>
    <row r="29" ht="23" customHeight="1" spans="1:8">
      <c r="A29" s="131" t="s">
        <v>264</v>
      </c>
      <c r="B29" s="131" t="s">
        <v>265</v>
      </c>
      <c r="C29" s="184" t="s">
        <v>225</v>
      </c>
      <c r="D29" s="166" t="s">
        <v>226</v>
      </c>
      <c r="E29" s="185">
        <f t="shared" si="4"/>
        <v>10</v>
      </c>
      <c r="F29" s="185"/>
      <c r="G29" s="185">
        <v>10</v>
      </c>
      <c r="H29" s="107"/>
    </row>
    <row r="30" ht="23" customHeight="1" spans="1:8">
      <c r="A30" s="131" t="s">
        <v>266</v>
      </c>
      <c r="B30" s="131" t="s">
        <v>267</v>
      </c>
      <c r="C30" s="184" t="s">
        <v>225</v>
      </c>
      <c r="D30" s="166" t="s">
        <v>226</v>
      </c>
      <c r="E30" s="185">
        <f t="shared" si="4"/>
        <v>5</v>
      </c>
      <c r="F30" s="185"/>
      <c r="G30" s="185">
        <v>5</v>
      </c>
      <c r="H30" s="107"/>
    </row>
    <row r="31" ht="23" customHeight="1" spans="1:8">
      <c r="A31" s="131" t="s">
        <v>268</v>
      </c>
      <c r="B31" s="131" t="s">
        <v>269</v>
      </c>
      <c r="C31" s="187" t="s">
        <v>270</v>
      </c>
      <c r="D31" s="131" t="s">
        <v>269</v>
      </c>
      <c r="E31" s="185">
        <f t="shared" si="4"/>
        <v>21.684</v>
      </c>
      <c r="F31" s="185"/>
      <c r="G31" s="185">
        <v>21.684</v>
      </c>
      <c r="H31" s="107"/>
    </row>
    <row r="32" s="176" customFormat="1" ht="23" customHeight="1" spans="1:8">
      <c r="A32" s="127" t="s">
        <v>271</v>
      </c>
      <c r="B32" s="127" t="s">
        <v>272</v>
      </c>
      <c r="C32" s="181" t="s">
        <v>273</v>
      </c>
      <c r="D32" s="127" t="s">
        <v>272</v>
      </c>
      <c r="E32" s="180">
        <f t="shared" ref="E32:G32" si="5">SUM(E33:E34)</f>
        <v>19.82124</v>
      </c>
      <c r="F32" s="180">
        <f t="shared" si="5"/>
        <v>19.82124</v>
      </c>
      <c r="G32" s="180">
        <f t="shared" si="5"/>
        <v>0</v>
      </c>
      <c r="H32" s="183"/>
    </row>
    <row r="33" ht="23" customHeight="1" spans="1:8">
      <c r="A33" s="131" t="s">
        <v>274</v>
      </c>
      <c r="B33" s="131" t="s">
        <v>275</v>
      </c>
      <c r="C33" s="187" t="s">
        <v>276</v>
      </c>
      <c r="D33" s="165" t="s">
        <v>277</v>
      </c>
      <c r="E33" s="185">
        <f t="shared" ref="E33:E36" si="6">SUM(F33:G33)</f>
        <v>10.12524</v>
      </c>
      <c r="F33" s="185">
        <v>10.12524</v>
      </c>
      <c r="G33" s="185"/>
      <c r="H33" s="107"/>
    </row>
    <row r="34" ht="23" customHeight="1" spans="1:8">
      <c r="A34" s="131" t="s">
        <v>278</v>
      </c>
      <c r="B34" s="131" t="s">
        <v>279</v>
      </c>
      <c r="C34" s="187" t="s">
        <v>280</v>
      </c>
      <c r="D34" s="165" t="s">
        <v>281</v>
      </c>
      <c r="E34" s="185">
        <f t="shared" si="6"/>
        <v>9.696</v>
      </c>
      <c r="F34" s="185">
        <v>9.696</v>
      </c>
      <c r="G34" s="185"/>
      <c r="H34" s="107"/>
    </row>
    <row r="35" s="176" customFormat="1" ht="23" customHeight="1" spans="1:8">
      <c r="A35" s="127" t="s">
        <v>294</v>
      </c>
      <c r="B35" s="127" t="s">
        <v>295</v>
      </c>
      <c r="C35" s="181" t="s">
        <v>289</v>
      </c>
      <c r="D35" s="182" t="s">
        <v>290</v>
      </c>
      <c r="E35" s="180">
        <f t="shared" ref="E35:G35" si="7">E36</f>
        <v>3</v>
      </c>
      <c r="F35" s="180">
        <f t="shared" si="7"/>
        <v>0</v>
      </c>
      <c r="G35" s="180">
        <f t="shared" si="7"/>
        <v>3</v>
      </c>
      <c r="H35" s="183"/>
    </row>
    <row r="36" ht="23" customHeight="1" spans="1:8">
      <c r="A36" s="131" t="s">
        <v>296</v>
      </c>
      <c r="B36" s="131" t="s">
        <v>297</v>
      </c>
      <c r="C36" s="187" t="s">
        <v>298</v>
      </c>
      <c r="D36" s="165" t="s">
        <v>299</v>
      </c>
      <c r="E36" s="185">
        <f>SUM(F36:G36)</f>
        <v>3</v>
      </c>
      <c r="F36" s="185"/>
      <c r="G36" s="185">
        <v>3</v>
      </c>
      <c r="H36" s="107"/>
    </row>
  </sheetData>
  <mergeCells count="2">
    <mergeCell ref="A2:H2"/>
    <mergeCell ref="A6:D6"/>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pane ySplit="5" topLeftCell="A6" activePane="bottomLeft" state="frozen"/>
      <selection/>
      <selection pane="bottomLeft" activeCell="M13" sqref="M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151" t="s">
        <v>27</v>
      </c>
      <c r="B1" s="152"/>
      <c r="C1" s="152"/>
      <c r="D1" s="152"/>
      <c r="E1" s="152"/>
      <c r="F1" s="152"/>
      <c r="G1" s="152"/>
      <c r="H1" s="153"/>
    </row>
    <row r="2" ht="22.5" customHeight="1" spans="1:8">
      <c r="A2" s="154" t="s">
        <v>28</v>
      </c>
      <c r="B2" s="155"/>
      <c r="C2" s="155"/>
      <c r="D2" s="155"/>
      <c r="E2" s="155"/>
      <c r="F2" s="155"/>
      <c r="G2" s="155"/>
      <c r="H2" s="155"/>
    </row>
    <row r="3" ht="22.5" customHeight="1" spans="1:8">
      <c r="A3" s="156"/>
      <c r="B3" s="156"/>
      <c r="C3" s="157"/>
      <c r="D3" s="157"/>
      <c r="E3" s="147"/>
      <c r="F3" s="147"/>
      <c r="G3" s="147"/>
      <c r="H3" s="158" t="s">
        <v>46</v>
      </c>
    </row>
    <row r="4" ht="22.5" customHeight="1" spans="1:8">
      <c r="A4" s="159" t="s">
        <v>47</v>
      </c>
      <c r="B4" s="159"/>
      <c r="C4" s="159" t="s">
        <v>48</v>
      </c>
      <c r="D4" s="159"/>
      <c r="E4" s="159"/>
      <c r="F4" s="159"/>
      <c r="G4" s="159"/>
      <c r="H4" s="159"/>
    </row>
    <row r="5" ht="22.5" customHeight="1" spans="1:8">
      <c r="A5" s="159" t="s">
        <v>49</v>
      </c>
      <c r="B5" s="159" t="s">
        <v>50</v>
      </c>
      <c r="C5" s="159" t="s">
        <v>51</v>
      </c>
      <c r="D5" s="160" t="s">
        <v>50</v>
      </c>
      <c r="E5" s="159" t="s">
        <v>52</v>
      </c>
      <c r="F5" s="159" t="s">
        <v>50</v>
      </c>
      <c r="G5" s="159" t="s">
        <v>53</v>
      </c>
      <c r="H5" s="159" t="s">
        <v>50</v>
      </c>
    </row>
    <row r="6" ht="22.5" customHeight="1" spans="1:8">
      <c r="A6" s="161" t="s">
        <v>302</v>
      </c>
      <c r="B6" s="162">
        <v>19339.575</v>
      </c>
      <c r="C6" s="163" t="s">
        <v>303</v>
      </c>
      <c r="D6" s="164"/>
      <c r="E6" s="165" t="s">
        <v>304</v>
      </c>
      <c r="F6" s="165"/>
      <c r="G6" s="166" t="s">
        <v>305</v>
      </c>
      <c r="H6" s="164"/>
    </row>
    <row r="7" ht="22.5" customHeight="1" spans="1:8">
      <c r="A7" s="167"/>
      <c r="B7" s="162"/>
      <c r="C7" s="163" t="s">
        <v>306</v>
      </c>
      <c r="D7" s="164"/>
      <c r="E7" s="166" t="s">
        <v>307</v>
      </c>
      <c r="F7" s="166"/>
      <c r="G7" s="166" t="s">
        <v>308</v>
      </c>
      <c r="H7" s="164"/>
    </row>
    <row r="8" ht="22.5" customHeight="1" spans="1:10">
      <c r="A8" s="167"/>
      <c r="B8" s="162"/>
      <c r="C8" s="163" t="s">
        <v>309</v>
      </c>
      <c r="D8" s="164">
        <v>19260</v>
      </c>
      <c r="E8" s="166" t="s">
        <v>310</v>
      </c>
      <c r="F8" s="166"/>
      <c r="G8" s="166" t="s">
        <v>311</v>
      </c>
      <c r="H8" s="164"/>
      <c r="J8" s="52"/>
    </row>
    <row r="9" ht="22.5" customHeight="1" spans="1:8">
      <c r="A9" s="161"/>
      <c r="B9" s="162"/>
      <c r="C9" s="163" t="s">
        <v>312</v>
      </c>
      <c r="D9" s="164"/>
      <c r="E9" s="166" t="s">
        <v>313</v>
      </c>
      <c r="F9" s="166"/>
      <c r="G9" s="166" t="s">
        <v>314</v>
      </c>
      <c r="H9" s="164"/>
    </row>
    <row r="10" ht="22.5" customHeight="1" spans="1:9">
      <c r="A10" s="161"/>
      <c r="B10" s="162"/>
      <c r="C10" s="163" t="s">
        <v>315</v>
      </c>
      <c r="D10" s="164"/>
      <c r="E10" s="166" t="s">
        <v>316</v>
      </c>
      <c r="F10" s="166"/>
      <c r="G10" s="166" t="s">
        <v>317</v>
      </c>
      <c r="H10" s="164"/>
      <c r="I10" s="52"/>
    </row>
    <row r="11" ht="22.5" customHeight="1" spans="1:9">
      <c r="A11" s="167"/>
      <c r="B11" s="162"/>
      <c r="C11" s="163" t="s">
        <v>318</v>
      </c>
      <c r="D11" s="164"/>
      <c r="E11" s="166" t="s">
        <v>319</v>
      </c>
      <c r="F11" s="168">
        <v>19260</v>
      </c>
      <c r="G11" s="166" t="s">
        <v>320</v>
      </c>
      <c r="H11" s="164"/>
      <c r="I11" s="52"/>
    </row>
    <row r="12" ht="22.5" customHeight="1" spans="1:9">
      <c r="A12" s="167"/>
      <c r="B12" s="162"/>
      <c r="C12" s="163" t="s">
        <v>321</v>
      </c>
      <c r="D12" s="164"/>
      <c r="E12" s="166" t="s">
        <v>307</v>
      </c>
      <c r="F12" s="168"/>
      <c r="G12" s="166" t="s">
        <v>322</v>
      </c>
      <c r="H12" s="164"/>
      <c r="I12" s="52"/>
    </row>
    <row r="13" ht="22.5" customHeight="1" spans="1:9">
      <c r="A13" s="169"/>
      <c r="B13" s="162"/>
      <c r="C13" s="163" t="s">
        <v>323</v>
      </c>
      <c r="D13" s="164"/>
      <c r="E13" s="166" t="s">
        <v>310</v>
      </c>
      <c r="F13" s="168"/>
      <c r="G13" s="166" t="s">
        <v>324</v>
      </c>
      <c r="H13" s="164"/>
      <c r="I13" s="52"/>
    </row>
    <row r="14" ht="22.5" customHeight="1" spans="1:8">
      <c r="A14" s="169"/>
      <c r="B14" s="162"/>
      <c r="C14" s="163" t="s">
        <v>325</v>
      </c>
      <c r="D14" s="164"/>
      <c r="E14" s="166" t="s">
        <v>313</v>
      </c>
      <c r="F14" s="168">
        <v>19260</v>
      </c>
      <c r="G14" s="166" t="s">
        <v>326</v>
      </c>
      <c r="H14" s="164">
        <v>19260</v>
      </c>
    </row>
    <row r="15" ht="22.5" customHeight="1" spans="1:8">
      <c r="A15" s="169"/>
      <c r="B15" s="162"/>
      <c r="C15" s="163" t="s">
        <v>327</v>
      </c>
      <c r="D15" s="164"/>
      <c r="E15" s="166" t="s">
        <v>328</v>
      </c>
      <c r="F15" s="166"/>
      <c r="G15" s="166" t="s">
        <v>329</v>
      </c>
      <c r="H15" s="164"/>
    </row>
    <row r="16" ht="22.5" customHeight="1" spans="1:10">
      <c r="A16" s="170"/>
      <c r="B16" s="171"/>
      <c r="C16" s="163" t="s">
        <v>330</v>
      </c>
      <c r="D16" s="164"/>
      <c r="E16" s="166" t="s">
        <v>331</v>
      </c>
      <c r="F16" s="166"/>
      <c r="G16" s="166" t="s">
        <v>332</v>
      </c>
      <c r="H16" s="164"/>
      <c r="J16" s="52"/>
    </row>
    <row r="17" ht="22.5" customHeight="1" spans="1:8">
      <c r="A17" s="107"/>
      <c r="B17" s="171"/>
      <c r="C17" s="163" t="s">
        <v>333</v>
      </c>
      <c r="D17" s="164"/>
      <c r="E17" s="166" t="s">
        <v>334</v>
      </c>
      <c r="F17" s="166"/>
      <c r="G17" s="166" t="s">
        <v>335</v>
      </c>
      <c r="H17" s="164"/>
    </row>
    <row r="18" ht="22.5" customHeight="1" spans="1:8">
      <c r="A18" s="107"/>
      <c r="B18" s="171"/>
      <c r="C18" s="163" t="s">
        <v>336</v>
      </c>
      <c r="D18" s="164"/>
      <c r="E18" s="166" t="s">
        <v>337</v>
      </c>
      <c r="F18" s="166"/>
      <c r="G18" s="166" t="s">
        <v>338</v>
      </c>
      <c r="H18" s="164"/>
    </row>
    <row r="19" ht="22.5" customHeight="1" spans="1:8">
      <c r="A19" s="169"/>
      <c r="B19" s="171"/>
      <c r="C19" s="163" t="s">
        <v>339</v>
      </c>
      <c r="D19" s="164"/>
      <c r="E19" s="166" t="s">
        <v>340</v>
      </c>
      <c r="F19" s="166"/>
      <c r="G19" s="166" t="s">
        <v>341</v>
      </c>
      <c r="H19" s="164"/>
    </row>
    <row r="20" ht="22.5" customHeight="1" spans="1:8">
      <c r="A20" s="169"/>
      <c r="B20" s="162"/>
      <c r="C20" s="163" t="s">
        <v>342</v>
      </c>
      <c r="D20" s="164"/>
      <c r="E20" s="166" t="s">
        <v>343</v>
      </c>
      <c r="F20" s="166"/>
      <c r="G20" s="166" t="s">
        <v>344</v>
      </c>
      <c r="H20" s="164"/>
    </row>
    <row r="21" ht="22.5" customHeight="1" spans="1:8">
      <c r="A21" s="170"/>
      <c r="B21" s="162"/>
      <c r="C21" s="107"/>
      <c r="D21" s="164"/>
      <c r="E21" s="166" t="s">
        <v>345</v>
      </c>
      <c r="F21" s="166"/>
      <c r="G21" s="166"/>
      <c r="H21" s="164"/>
    </row>
    <row r="22" ht="18" customHeight="1" spans="1:8">
      <c r="A22" s="107"/>
      <c r="B22" s="162"/>
      <c r="C22" s="107"/>
      <c r="D22" s="164"/>
      <c r="E22" s="172" t="s">
        <v>346</v>
      </c>
      <c r="F22" s="172"/>
      <c r="G22" s="172"/>
      <c r="H22" s="164"/>
    </row>
    <row r="23" ht="19.5" customHeight="1" spans="1:8">
      <c r="A23" s="107"/>
      <c r="B23" s="162"/>
      <c r="C23" s="107"/>
      <c r="D23" s="164"/>
      <c r="E23" s="172" t="s">
        <v>347</v>
      </c>
      <c r="F23" s="172"/>
      <c r="G23" s="172"/>
      <c r="H23" s="164"/>
    </row>
    <row r="24" ht="21.75" customHeight="1" spans="1:8">
      <c r="A24" s="107"/>
      <c r="B24" s="162"/>
      <c r="C24" s="163"/>
      <c r="D24" s="173"/>
      <c r="E24" s="172" t="s">
        <v>348</v>
      </c>
      <c r="F24" s="172"/>
      <c r="G24" s="172"/>
      <c r="H24" s="164"/>
    </row>
    <row r="25" ht="23.25" customHeight="1" spans="1:8">
      <c r="A25" s="107"/>
      <c r="B25" s="162"/>
      <c r="C25" s="163"/>
      <c r="D25" s="173"/>
      <c r="E25" s="161"/>
      <c r="F25" s="161"/>
      <c r="G25" s="161"/>
      <c r="H25" s="174"/>
    </row>
    <row r="26" ht="18" customHeight="1" spans="1:8">
      <c r="A26" s="160" t="s">
        <v>126</v>
      </c>
      <c r="B26" s="171">
        <f>SUM(B6,B9,B10,B12,B13,B14,B15)</f>
        <v>19339.575</v>
      </c>
      <c r="C26" s="160" t="s">
        <v>127</v>
      </c>
      <c r="D26" s="173">
        <f>SUM(D6:D20)</f>
        <v>19260</v>
      </c>
      <c r="E26" s="160" t="s">
        <v>127</v>
      </c>
      <c r="F26" s="175">
        <v>19260</v>
      </c>
      <c r="G26" s="160" t="s">
        <v>127</v>
      </c>
      <c r="H26" s="174">
        <v>19260</v>
      </c>
    </row>
    <row r="27" customHeight="1" spans="2:8">
      <c r="B27" s="52"/>
      <c r="D27" s="52"/>
      <c r="H27" s="52"/>
    </row>
    <row r="28" customHeight="1" spans="2:8">
      <c r="B28" s="52"/>
      <c r="D28" s="52"/>
      <c r="H28" s="52"/>
    </row>
    <row r="29" customHeight="1" spans="2:8">
      <c r="B29" s="52"/>
      <c r="D29" s="52"/>
      <c r="H29" s="52"/>
    </row>
    <row r="30" customHeight="1" spans="2:8">
      <c r="B30" s="52"/>
      <c r="D30" s="52"/>
      <c r="H30" s="52"/>
    </row>
    <row r="31" customHeight="1" spans="2:8">
      <c r="B31" s="52"/>
      <c r="D31" s="52"/>
      <c r="H31" s="52"/>
    </row>
    <row r="32" customHeight="1" spans="2:8">
      <c r="B32" s="52"/>
      <c r="D32" s="52"/>
      <c r="H32" s="52"/>
    </row>
    <row r="33" customHeight="1" spans="2:8">
      <c r="B33" s="52"/>
      <c r="D33" s="52"/>
      <c r="H33" s="52"/>
    </row>
    <row r="34" customHeight="1" spans="2:8">
      <c r="B34" s="52"/>
      <c r="D34" s="52"/>
      <c r="H34" s="52"/>
    </row>
    <row r="35" customHeight="1" spans="2:8">
      <c r="B35" s="52"/>
      <c r="D35" s="52"/>
      <c r="H35" s="52"/>
    </row>
    <row r="36" customHeight="1" spans="2:8">
      <c r="B36" s="52"/>
      <c r="D36" s="52"/>
      <c r="H36" s="52"/>
    </row>
    <row r="37" customHeight="1" spans="2:8">
      <c r="B37" s="52"/>
      <c r="D37" s="52"/>
      <c r="H37" s="52"/>
    </row>
    <row r="38" customHeight="1" spans="2:8">
      <c r="B38" s="52"/>
      <c r="D38" s="52"/>
      <c r="H38" s="52"/>
    </row>
    <row r="39" customHeight="1" spans="2:4">
      <c r="B39" s="52"/>
      <c r="D39" s="52"/>
    </row>
    <row r="40" customHeight="1" spans="2:4">
      <c r="B40" s="52"/>
      <c r="D40" s="52"/>
    </row>
    <row r="41" customHeight="1" spans="2:4">
      <c r="B41" s="52"/>
      <c r="D41" s="52"/>
    </row>
    <row r="42" customHeight="1" spans="2:2">
      <c r="B42" s="52"/>
    </row>
    <row r="43" customHeight="1" spans="2:2">
      <c r="B43" s="52"/>
    </row>
    <row r="44" customHeight="1" spans="2:2">
      <c r="B44" s="52"/>
    </row>
  </sheetData>
  <mergeCells count="3">
    <mergeCell ref="A3:B3"/>
    <mergeCell ref="A4:B4"/>
    <mergeCell ref="C4:H4"/>
  </mergeCells>
  <printOptions horizontalCentered="1"/>
  <pageMargins left="0.75" right="0.75" top="0.788888888888889" bottom="1" header="0" footer="0"/>
  <pageSetup paperSize="9" scale="67"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showGridLines="0" showZeros="0" workbookViewId="0">
      <pane ySplit="4" topLeftCell="A17" activePane="bottomLeft" state="frozen"/>
      <selection/>
      <selection pane="bottomLeft" activeCell="M13" sqref="M13"/>
    </sheetView>
  </sheetViews>
  <sheetFormatPr defaultColWidth="9.16666666666667" defaultRowHeight="12.75" customHeight="1"/>
  <cols>
    <col min="1" max="1" width="22.8333333333333" style="119" customWidth="1"/>
    <col min="2" max="2" width="46.6666666666667" customWidth="1"/>
    <col min="3" max="4" width="16.3333333333333" style="51" customWidth="1"/>
    <col min="5" max="5" width="83.6666666666667" customWidth="1"/>
    <col min="6" max="7" width="16.3333333333333" customWidth="1"/>
    <col min="8" max="8" width="16.5" customWidth="1"/>
    <col min="9" max="10" width="21.3333333333333" customWidth="1"/>
    <col min="11" max="11" width="13.8333333333333" customWidth="1"/>
    <col min="12" max="12" width="13.8333333333333" style="51" customWidth="1"/>
  </cols>
  <sheetData>
    <row r="1" ht="30" customHeight="1" spans="1:1">
      <c r="A1" s="120" t="s">
        <v>29</v>
      </c>
    </row>
    <row r="2" ht="32" customHeight="1" spans="1:5">
      <c r="A2" s="121" t="s">
        <v>30</v>
      </c>
      <c r="B2" s="121"/>
      <c r="C2" s="121"/>
      <c r="D2" s="121"/>
      <c r="E2" s="121"/>
    </row>
    <row r="3" ht="22.5" customHeight="1" spans="5:5">
      <c r="E3" s="122" t="s">
        <v>46</v>
      </c>
    </row>
    <row r="4" ht="22.5" customHeight="1" spans="1:5">
      <c r="A4" s="123" t="s">
        <v>137</v>
      </c>
      <c r="B4" s="61" t="s">
        <v>349</v>
      </c>
      <c r="C4" s="106" t="s">
        <v>350</v>
      </c>
      <c r="D4" s="106"/>
      <c r="E4" s="106" t="s">
        <v>351</v>
      </c>
    </row>
    <row r="5" ht="15.75" customHeight="1" spans="1:5">
      <c r="A5" s="124" t="s">
        <v>151</v>
      </c>
      <c r="B5" s="62" t="s">
        <v>151</v>
      </c>
      <c r="C5" s="62" t="s">
        <v>151</v>
      </c>
      <c r="D5" s="62"/>
      <c r="E5" s="63" t="s">
        <v>151</v>
      </c>
    </row>
    <row r="6" s="113" customFormat="1" ht="24" customHeight="1" spans="1:12">
      <c r="A6" s="125">
        <v>363</v>
      </c>
      <c r="B6" s="125" t="s">
        <v>152</v>
      </c>
      <c r="C6" s="126">
        <f>C7+C20+C22+C25+C28+C31+C34+C40</f>
        <v>20710.77652</v>
      </c>
      <c r="D6" s="126"/>
      <c r="E6" s="127"/>
      <c r="L6" s="145"/>
    </row>
    <row r="7" s="113" customFormat="1" ht="24" customHeight="1" spans="1:12">
      <c r="A7" s="128">
        <v>363001</v>
      </c>
      <c r="B7" s="128" t="s">
        <v>153</v>
      </c>
      <c r="C7" s="126">
        <f>SUM(C8:C19)</f>
        <v>472.5143</v>
      </c>
      <c r="D7" s="126"/>
      <c r="E7" s="127"/>
      <c r="L7" s="145"/>
    </row>
    <row r="8" s="74" customFormat="1" ht="24" customHeight="1" spans="1:12">
      <c r="A8" s="129"/>
      <c r="B8" s="129" t="s">
        <v>352</v>
      </c>
      <c r="C8" s="130">
        <v>30</v>
      </c>
      <c r="D8" s="130"/>
      <c r="E8" s="131" t="s">
        <v>353</v>
      </c>
      <c r="L8" s="146"/>
    </row>
    <row r="9" s="74" customFormat="1" ht="24" customHeight="1" spans="1:12">
      <c r="A9" s="91"/>
      <c r="B9" s="91" t="s">
        <v>354</v>
      </c>
      <c r="C9" s="130">
        <v>118.6218</v>
      </c>
      <c r="D9" s="130"/>
      <c r="E9" s="132" t="s">
        <v>355</v>
      </c>
      <c r="L9" s="146"/>
    </row>
    <row r="10" s="74" customFormat="1" ht="24" customHeight="1" spans="1:12">
      <c r="A10" s="91"/>
      <c r="B10" s="91" t="s">
        <v>356</v>
      </c>
      <c r="C10" s="130">
        <v>10</v>
      </c>
      <c r="D10" s="130"/>
      <c r="E10" s="86" t="s">
        <v>357</v>
      </c>
      <c r="L10" s="146"/>
    </row>
    <row r="11" s="74" customFormat="1" ht="24" customHeight="1" spans="1:12">
      <c r="A11" s="91"/>
      <c r="B11" s="91" t="s">
        <v>358</v>
      </c>
      <c r="C11" s="130">
        <v>10</v>
      </c>
      <c r="D11" s="130"/>
      <c r="E11" s="86" t="s">
        <v>359</v>
      </c>
      <c r="L11" s="146"/>
    </row>
    <row r="12" s="74" customFormat="1" ht="24" customHeight="1" spans="1:12">
      <c r="A12" s="91"/>
      <c r="B12" s="91" t="s">
        <v>360</v>
      </c>
      <c r="C12" s="130">
        <v>20</v>
      </c>
      <c r="D12" s="130"/>
      <c r="E12" s="97" t="s">
        <v>361</v>
      </c>
      <c r="L12" s="146"/>
    </row>
    <row r="13" s="74" customFormat="1" ht="24" customHeight="1" spans="1:12">
      <c r="A13" s="91"/>
      <c r="B13" s="133" t="s">
        <v>362</v>
      </c>
      <c r="C13" s="130">
        <v>6</v>
      </c>
      <c r="D13" s="130"/>
      <c r="E13" s="97" t="s">
        <v>363</v>
      </c>
      <c r="L13" s="146"/>
    </row>
    <row r="14" s="74" customFormat="1" ht="24" customHeight="1" spans="1:12">
      <c r="A14" s="91"/>
      <c r="B14" s="134" t="s">
        <v>364</v>
      </c>
      <c r="C14" s="130">
        <v>50</v>
      </c>
      <c r="D14" s="130"/>
      <c r="E14" s="97" t="s">
        <v>365</v>
      </c>
      <c r="L14" s="146"/>
    </row>
    <row r="15" s="74" customFormat="1" ht="24" customHeight="1" spans="1:12">
      <c r="A15" s="91"/>
      <c r="B15" s="134" t="s">
        <v>366</v>
      </c>
      <c r="C15" s="130">
        <v>42</v>
      </c>
      <c r="D15" s="130"/>
      <c r="E15" s="97" t="s">
        <v>367</v>
      </c>
      <c r="L15" s="146"/>
    </row>
    <row r="16" s="74" customFormat="1" ht="24" customHeight="1" spans="1:12">
      <c r="A16" s="91"/>
      <c r="B16" s="134" t="s">
        <v>368</v>
      </c>
      <c r="C16" s="130">
        <v>1.1</v>
      </c>
      <c r="D16" s="130"/>
      <c r="E16" s="135" t="s">
        <v>369</v>
      </c>
      <c r="L16" s="146"/>
    </row>
    <row r="17" s="74" customFormat="1" ht="24" customHeight="1" spans="1:12">
      <c r="A17" s="91"/>
      <c r="B17" s="134" t="s">
        <v>370</v>
      </c>
      <c r="C17" s="130">
        <v>20</v>
      </c>
      <c r="D17" s="130"/>
      <c r="E17" s="135" t="s">
        <v>371</v>
      </c>
      <c r="L17" s="146"/>
    </row>
    <row r="18" s="74" customFormat="1" ht="24" customHeight="1" spans="1:12">
      <c r="A18" s="91"/>
      <c r="B18" s="134" t="s">
        <v>372</v>
      </c>
      <c r="C18" s="130">
        <v>64.7925</v>
      </c>
      <c r="D18" s="130"/>
      <c r="E18" s="135" t="s">
        <v>373</v>
      </c>
      <c r="L18" s="146"/>
    </row>
    <row r="19" s="114" customFormat="1" ht="24" customHeight="1" spans="1:12">
      <c r="A19" s="91"/>
      <c r="B19" s="134" t="s">
        <v>374</v>
      </c>
      <c r="C19" s="130">
        <v>100</v>
      </c>
      <c r="D19" s="130"/>
      <c r="E19" s="135" t="s">
        <v>375</v>
      </c>
      <c r="L19" s="147"/>
    </row>
    <row r="20" s="115" customFormat="1" ht="24" customHeight="1" spans="1:12">
      <c r="A20" s="125">
        <v>363002</v>
      </c>
      <c r="B20" s="136" t="s">
        <v>154</v>
      </c>
      <c r="C20" s="126">
        <f>C21</f>
        <v>15</v>
      </c>
      <c r="D20" s="126"/>
      <c r="E20" s="137"/>
      <c r="L20" s="148"/>
    </row>
    <row r="21" s="114" customFormat="1" ht="24" customHeight="1" spans="1:12">
      <c r="A21" s="91"/>
      <c r="B21" s="134" t="s">
        <v>376</v>
      </c>
      <c r="C21" s="130">
        <v>15</v>
      </c>
      <c r="D21" s="130"/>
      <c r="E21" s="135" t="s">
        <v>377</v>
      </c>
      <c r="L21" s="147"/>
    </row>
    <row r="22" s="116" customFormat="1" ht="24" customHeight="1" spans="1:12">
      <c r="A22" s="138">
        <v>363003</v>
      </c>
      <c r="B22" s="139" t="s">
        <v>155</v>
      </c>
      <c r="C22" s="126">
        <f>C23+C24</f>
        <v>19489.28472</v>
      </c>
      <c r="D22" s="126"/>
      <c r="E22" s="127"/>
      <c r="L22" s="149"/>
    </row>
    <row r="23" s="74" customFormat="1" ht="24" customHeight="1" spans="1:12">
      <c r="A23" s="129"/>
      <c r="B23" s="140" t="s">
        <v>378</v>
      </c>
      <c r="C23" s="130">
        <v>19260</v>
      </c>
      <c r="D23" s="130"/>
      <c r="E23" s="97" t="s">
        <v>379</v>
      </c>
      <c r="L23" s="146"/>
    </row>
    <row r="24" s="114" customFormat="1" ht="24" customHeight="1" spans="1:12">
      <c r="A24" s="129"/>
      <c r="B24" s="140" t="s">
        <v>380</v>
      </c>
      <c r="C24" s="130">
        <v>229.28472</v>
      </c>
      <c r="D24" s="130"/>
      <c r="E24" s="97" t="s">
        <v>381</v>
      </c>
      <c r="L24" s="147"/>
    </row>
    <row r="25" s="116" customFormat="1" ht="24" customHeight="1" spans="1:12">
      <c r="A25" s="138">
        <v>363004</v>
      </c>
      <c r="B25" s="138" t="s">
        <v>156</v>
      </c>
      <c r="C25" s="126">
        <f>C26+C27</f>
        <v>35</v>
      </c>
      <c r="D25" s="126"/>
      <c r="E25" s="127"/>
      <c r="L25" s="149"/>
    </row>
    <row r="26" s="117" customFormat="1" ht="24" customHeight="1" spans="1:12">
      <c r="A26" s="129"/>
      <c r="B26" s="141" t="s">
        <v>382</v>
      </c>
      <c r="C26" s="130">
        <v>10</v>
      </c>
      <c r="D26" s="130"/>
      <c r="E26" s="142" t="s">
        <v>383</v>
      </c>
      <c r="L26" s="150"/>
    </row>
    <row r="27" s="118" customFormat="1" ht="24" customHeight="1" spans="1:12">
      <c r="A27" s="91"/>
      <c r="B27" s="134" t="s">
        <v>384</v>
      </c>
      <c r="C27" s="130">
        <v>25</v>
      </c>
      <c r="D27" s="130"/>
      <c r="E27" s="97" t="s">
        <v>385</v>
      </c>
      <c r="L27" s="150"/>
    </row>
    <row r="28" s="116" customFormat="1" ht="24" customHeight="1" spans="1:12">
      <c r="A28" s="138">
        <v>363005</v>
      </c>
      <c r="B28" s="138" t="s">
        <v>157</v>
      </c>
      <c r="C28" s="126">
        <f>C29+C30</f>
        <v>193</v>
      </c>
      <c r="D28" s="126"/>
      <c r="E28" s="127"/>
      <c r="L28" s="149"/>
    </row>
    <row r="29" s="74" customFormat="1" ht="24" customHeight="1" spans="1:12">
      <c r="A29" s="129"/>
      <c r="B29" s="133" t="s">
        <v>386</v>
      </c>
      <c r="C29" s="130">
        <v>173</v>
      </c>
      <c r="D29" s="130"/>
      <c r="E29" s="97" t="s">
        <v>387</v>
      </c>
      <c r="L29" s="146"/>
    </row>
    <row r="30" s="114" customFormat="1" ht="24" customHeight="1" spans="1:12">
      <c r="A30" s="129"/>
      <c r="B30" s="133" t="s">
        <v>388</v>
      </c>
      <c r="C30" s="130">
        <v>20</v>
      </c>
      <c r="D30" s="130"/>
      <c r="E30" s="97" t="s">
        <v>389</v>
      </c>
      <c r="L30" s="147"/>
    </row>
    <row r="31" s="116" customFormat="1" ht="24" customHeight="1" spans="1:12">
      <c r="A31" s="138">
        <v>363006</v>
      </c>
      <c r="B31" s="138" t="s">
        <v>158</v>
      </c>
      <c r="C31" s="126">
        <f>C32+C33</f>
        <v>65</v>
      </c>
      <c r="D31" s="126"/>
      <c r="E31" s="127"/>
      <c r="L31" s="149"/>
    </row>
    <row r="32" s="74" customFormat="1" ht="24" customHeight="1" spans="1:12">
      <c r="A32" s="129"/>
      <c r="B32" s="133" t="s">
        <v>386</v>
      </c>
      <c r="C32" s="130">
        <v>47</v>
      </c>
      <c r="D32" s="130"/>
      <c r="E32" s="97" t="s">
        <v>387</v>
      </c>
      <c r="L32" s="146"/>
    </row>
    <row r="33" s="114" customFormat="1" ht="24" customHeight="1" spans="1:12">
      <c r="A33" s="129"/>
      <c r="B33" s="133" t="s">
        <v>388</v>
      </c>
      <c r="C33" s="130">
        <v>18</v>
      </c>
      <c r="D33" s="130"/>
      <c r="E33" s="97" t="s">
        <v>389</v>
      </c>
      <c r="L33" s="147"/>
    </row>
    <row r="34" s="116" customFormat="1" ht="24" customHeight="1" spans="1:12">
      <c r="A34" s="138">
        <v>363007</v>
      </c>
      <c r="B34" s="138" t="s">
        <v>159</v>
      </c>
      <c r="C34" s="126">
        <f>SUM(C35:C39)</f>
        <v>116.8</v>
      </c>
      <c r="D34" s="126"/>
      <c r="E34" s="127"/>
      <c r="L34" s="149"/>
    </row>
    <row r="35" s="74" customFormat="1" ht="24" customHeight="1" spans="1:12">
      <c r="A35" s="129"/>
      <c r="B35" s="143" t="s">
        <v>390</v>
      </c>
      <c r="C35" s="130">
        <v>1.8</v>
      </c>
      <c r="D35" s="130"/>
      <c r="E35" s="86" t="s">
        <v>391</v>
      </c>
      <c r="L35" s="146"/>
    </row>
    <row r="36" s="74" customFormat="1" ht="24" customHeight="1" spans="1:12">
      <c r="A36" s="129"/>
      <c r="B36" s="133" t="s">
        <v>392</v>
      </c>
      <c r="C36" s="130">
        <v>6</v>
      </c>
      <c r="D36" s="130"/>
      <c r="E36" s="86" t="s">
        <v>393</v>
      </c>
      <c r="L36" s="146"/>
    </row>
    <row r="37" s="74" customFormat="1" ht="24" customHeight="1" spans="1:12">
      <c r="A37" s="129"/>
      <c r="B37" s="133" t="s">
        <v>386</v>
      </c>
      <c r="C37" s="130">
        <v>33</v>
      </c>
      <c r="D37" s="130"/>
      <c r="E37" s="97" t="s">
        <v>387</v>
      </c>
      <c r="L37" s="146"/>
    </row>
    <row r="38" s="114" customFormat="1" ht="24" customHeight="1" spans="1:12">
      <c r="A38" s="129"/>
      <c r="B38" s="133" t="s">
        <v>388</v>
      </c>
      <c r="C38" s="130">
        <v>16</v>
      </c>
      <c r="D38" s="130"/>
      <c r="E38" s="97" t="s">
        <v>389</v>
      </c>
      <c r="L38" s="147"/>
    </row>
    <row r="39" s="74" customFormat="1" ht="24" customHeight="1" spans="1:12">
      <c r="A39" s="129"/>
      <c r="B39" s="134" t="s">
        <v>394</v>
      </c>
      <c r="C39" s="130">
        <v>60</v>
      </c>
      <c r="D39" s="130"/>
      <c r="E39" s="132" t="s">
        <v>395</v>
      </c>
      <c r="L39" s="146"/>
    </row>
    <row r="40" s="116" customFormat="1" ht="24" customHeight="1" spans="1:12">
      <c r="A40" s="138">
        <v>363008</v>
      </c>
      <c r="B40" s="138" t="s">
        <v>160</v>
      </c>
      <c r="C40" s="126">
        <f>SUM(C41:C44)</f>
        <v>324.1775</v>
      </c>
      <c r="D40" s="126"/>
      <c r="E40" s="127"/>
      <c r="L40" s="149"/>
    </row>
    <row r="41" s="74" customFormat="1" ht="24" customHeight="1" spans="1:12">
      <c r="A41" s="131"/>
      <c r="B41" s="134" t="s">
        <v>396</v>
      </c>
      <c r="C41" s="130">
        <v>74</v>
      </c>
      <c r="D41" s="130"/>
      <c r="E41" s="97" t="s">
        <v>397</v>
      </c>
      <c r="L41" s="146"/>
    </row>
    <row r="42" s="74" customFormat="1" ht="24" customHeight="1" spans="1:12">
      <c r="A42" s="131"/>
      <c r="B42" s="143" t="s">
        <v>390</v>
      </c>
      <c r="C42" s="130">
        <v>78.75</v>
      </c>
      <c r="D42" s="130"/>
      <c r="E42" s="86" t="s">
        <v>391</v>
      </c>
      <c r="L42" s="146"/>
    </row>
    <row r="43" s="74" customFormat="1" ht="24" customHeight="1" spans="1:12">
      <c r="A43" s="131"/>
      <c r="B43" s="133" t="s">
        <v>392</v>
      </c>
      <c r="C43" s="130">
        <v>63.44</v>
      </c>
      <c r="D43" s="130"/>
      <c r="E43" s="86" t="s">
        <v>393</v>
      </c>
      <c r="L43" s="146"/>
    </row>
    <row r="44" s="114" customFormat="1" ht="24" customHeight="1" spans="1:12">
      <c r="A44" s="131"/>
      <c r="B44" s="133" t="s">
        <v>398</v>
      </c>
      <c r="C44" s="130">
        <v>107.9875</v>
      </c>
      <c r="D44" s="130"/>
      <c r="E44" s="86" t="s">
        <v>399</v>
      </c>
      <c r="L44" s="147"/>
    </row>
    <row r="45" customHeight="1" spans="1:2">
      <c r="A45" s="114"/>
      <c r="B45" s="52"/>
    </row>
    <row r="46" customHeight="1" spans="1:4">
      <c r="A46" s="114"/>
      <c r="B46" s="52"/>
      <c r="C46" s="144"/>
      <c r="D46" s="144"/>
    </row>
    <row r="47" customHeight="1" spans="1:4">
      <c r="A47" s="114"/>
      <c r="B47" s="52"/>
      <c r="C47" s="144"/>
      <c r="D47" s="144"/>
    </row>
    <row r="48" customHeight="1" spans="2:2">
      <c r="B48" s="52"/>
    </row>
  </sheetData>
  <mergeCells count="1">
    <mergeCell ref="A2:E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E23" sqref="E23"/>
    </sheetView>
  </sheetViews>
  <sheetFormatPr defaultColWidth="9.33333333333333" defaultRowHeight="11.25"/>
  <cols>
    <col min="1" max="1" width="9.33333333333333" customWidth="1"/>
    <col min="2" max="2" width="30.3333333333333" customWidth="1"/>
    <col min="3" max="3" width="33.1666666666667" customWidth="1"/>
    <col min="4" max="4" width="13.3333333333333" customWidth="1"/>
    <col min="5" max="5" width="13.5" customWidth="1"/>
    <col min="6" max="6" width="19.1666666666667" customWidth="1"/>
    <col min="7" max="7" width="16.8333333333333" customWidth="1"/>
    <col min="8" max="8" width="20.6666666666667" customWidth="1"/>
    <col min="9" max="9" width="18.5" customWidth="1"/>
    <col min="10" max="10" width="21" customWidth="1"/>
    <col min="11" max="11" width="17.3333333333333" customWidth="1"/>
  </cols>
  <sheetData>
    <row r="1" spans="1:1">
      <c r="A1" t="s">
        <v>31</v>
      </c>
    </row>
    <row r="2" ht="22.5" spans="1:11">
      <c r="A2" s="103" t="s">
        <v>32</v>
      </c>
      <c r="B2" s="103"/>
      <c r="C2" s="103"/>
      <c r="D2" s="103"/>
      <c r="E2" s="103"/>
      <c r="F2" s="103"/>
      <c r="G2" s="103"/>
      <c r="H2" s="103"/>
      <c r="I2" s="103"/>
      <c r="J2" s="103"/>
      <c r="K2" s="103"/>
    </row>
    <row r="3" ht="20.25" spans="5:11">
      <c r="E3" s="104"/>
      <c r="F3" s="104"/>
      <c r="G3" s="104"/>
      <c r="H3" s="104"/>
      <c r="I3" s="104"/>
      <c r="J3" s="108"/>
      <c r="K3" s="108" t="s">
        <v>46</v>
      </c>
    </row>
    <row r="4" ht="41.1" customHeight="1" spans="1:11">
      <c r="A4" s="105" t="s">
        <v>400</v>
      </c>
      <c r="B4" s="105" t="s">
        <v>401</v>
      </c>
      <c r="C4" s="105" t="s">
        <v>402</v>
      </c>
      <c r="D4" s="105" t="s">
        <v>403</v>
      </c>
      <c r="E4" s="105" t="s">
        <v>404</v>
      </c>
      <c r="F4" s="105" t="s">
        <v>405</v>
      </c>
      <c r="G4" s="105" t="s">
        <v>406</v>
      </c>
      <c r="H4" s="105" t="s">
        <v>407</v>
      </c>
      <c r="I4" s="109" t="s">
        <v>408</v>
      </c>
      <c r="J4" s="105" t="s">
        <v>409</v>
      </c>
      <c r="K4" s="110" t="s">
        <v>173</v>
      </c>
    </row>
    <row r="5" ht="15" customHeight="1" spans="1:11">
      <c r="A5" s="72">
        <v>1</v>
      </c>
      <c r="B5" s="72">
        <v>2</v>
      </c>
      <c r="C5" s="72">
        <v>3</v>
      </c>
      <c r="D5" s="72">
        <v>4</v>
      </c>
      <c r="E5" s="72">
        <v>5</v>
      </c>
      <c r="F5" s="72">
        <v>6</v>
      </c>
      <c r="G5" s="72">
        <v>9</v>
      </c>
      <c r="H5" s="72">
        <v>10</v>
      </c>
      <c r="I5" s="72">
        <v>11</v>
      </c>
      <c r="J5" s="72">
        <v>12</v>
      </c>
      <c r="K5" s="107"/>
    </row>
    <row r="6" s="51" customFormat="1" ht="38" customHeight="1" spans="1:11">
      <c r="A6" s="65">
        <v>363003</v>
      </c>
      <c r="B6" s="67" t="s">
        <v>155</v>
      </c>
      <c r="C6" s="72" t="s">
        <v>410</v>
      </c>
      <c r="D6" s="72">
        <v>79.575</v>
      </c>
      <c r="E6" s="72">
        <v>2101203</v>
      </c>
      <c r="F6" s="106" t="s">
        <v>411</v>
      </c>
      <c r="G6" s="72">
        <v>50901</v>
      </c>
      <c r="H6" s="72" t="s">
        <v>412</v>
      </c>
      <c r="I6" s="72" t="s">
        <v>413</v>
      </c>
      <c r="J6" s="111" t="s">
        <v>414</v>
      </c>
      <c r="K6" s="72"/>
    </row>
    <row r="7" ht="22" customHeight="1" spans="1:11">
      <c r="A7" s="107"/>
      <c r="B7" s="107"/>
      <c r="C7" s="107"/>
      <c r="D7" s="107"/>
      <c r="E7" s="107"/>
      <c r="F7" s="107"/>
      <c r="G7" s="107"/>
      <c r="H7" s="107"/>
      <c r="I7" s="107"/>
      <c r="J7" s="112"/>
      <c r="K7" s="107"/>
    </row>
    <row r="8" ht="22" customHeight="1" spans="1:11">
      <c r="A8" s="107"/>
      <c r="B8" s="107"/>
      <c r="C8" s="107"/>
      <c r="D8" s="107"/>
      <c r="E8" s="107"/>
      <c r="F8" s="107"/>
      <c r="G8" s="107"/>
      <c r="H8" s="107"/>
      <c r="I8" s="107"/>
      <c r="J8" s="112"/>
      <c r="K8" s="107"/>
    </row>
    <row r="9" ht="22" customHeight="1" spans="1:11">
      <c r="A9" s="107"/>
      <c r="B9" s="107"/>
      <c r="C9" s="107"/>
      <c r="D9" s="107"/>
      <c r="E9" s="107"/>
      <c r="F9" s="107"/>
      <c r="G9" s="107"/>
      <c r="H9" s="107"/>
      <c r="I9" s="107"/>
      <c r="J9" s="112"/>
      <c r="K9" s="107"/>
    </row>
    <row r="10" ht="22" customHeight="1" spans="1:11">
      <c r="A10" s="107"/>
      <c r="B10" s="107"/>
      <c r="C10" s="107"/>
      <c r="D10" s="107"/>
      <c r="E10" s="107"/>
      <c r="F10" s="107"/>
      <c r="G10" s="107"/>
      <c r="H10" s="107"/>
      <c r="I10" s="107"/>
      <c r="J10" s="112"/>
      <c r="K10" s="107"/>
    </row>
    <row r="11" ht="22" customHeight="1" spans="1:11">
      <c r="A11" s="107"/>
      <c r="B11" s="107"/>
      <c r="C11" s="107"/>
      <c r="D11" s="107"/>
      <c r="E11" s="107"/>
      <c r="F11" s="107"/>
      <c r="G11" s="107"/>
      <c r="H11" s="107"/>
      <c r="I11" s="107"/>
      <c r="J11" s="112"/>
      <c r="K11" s="107"/>
    </row>
    <row r="12" ht="22" customHeight="1" spans="1:11">
      <c r="A12" s="107"/>
      <c r="B12" s="107"/>
      <c r="C12" s="107"/>
      <c r="D12" s="107"/>
      <c r="E12" s="107"/>
      <c r="F12" s="107"/>
      <c r="G12" s="107"/>
      <c r="H12" s="107"/>
      <c r="I12" s="107"/>
      <c r="J12" s="112"/>
      <c r="K12" s="107"/>
    </row>
    <row r="14" spans="1:1">
      <c r="A14" t="s">
        <v>415</v>
      </c>
    </row>
  </sheetData>
  <mergeCells count="1">
    <mergeCell ref="A2:K2"/>
  </mergeCells>
  <printOptions horizontalCentered="1"/>
  <pageMargins left="0.75" right="0.75" top="1" bottom="1" header="0.509027777777778" footer="0.509027777777778"/>
  <pageSetup paperSize="9" scale="89" fitToHeight="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1"/>
  <sheetViews>
    <sheetView showGridLines="0" showZeros="0" workbookViewId="0">
      <pane ySplit="6" topLeftCell="A7" activePane="bottomLeft" state="frozen"/>
      <selection/>
      <selection pane="bottomLeft" activeCell="M13" sqref="M13"/>
    </sheetView>
  </sheetViews>
  <sheetFormatPr defaultColWidth="9.16666666666667" defaultRowHeight="12.75" customHeight="1"/>
  <cols>
    <col min="1" max="3" width="4.5" style="76" customWidth="1"/>
    <col min="4" max="4" width="7.83333333333333" style="76" customWidth="1"/>
    <col min="5" max="5" width="42.1666666666667" style="76" customWidth="1"/>
    <col min="6" max="6" width="29.6666666666667" style="76" customWidth="1"/>
    <col min="7" max="7" width="16.1666666666667" style="76" customWidth="1"/>
    <col min="8" max="8" width="11.3333333333333" style="76" customWidth="1"/>
    <col min="9" max="9" width="9.5" style="76" customWidth="1"/>
    <col min="10" max="13" width="8.16666666666667" style="76" customWidth="1"/>
    <col min="14" max="14" width="7.83333333333333" style="76" customWidth="1"/>
    <col min="15" max="15" width="15" style="76" customWidth="1"/>
    <col min="16" max="16384" width="9.16666666666667" style="76" customWidth="1"/>
  </cols>
  <sheetData>
    <row r="1" ht="16.5" customHeight="1" spans="1:1">
      <c r="A1" s="76" t="s">
        <v>33</v>
      </c>
    </row>
    <row r="2" ht="22.5" customHeight="1" spans="1:16">
      <c r="A2" s="77" t="s">
        <v>34</v>
      </c>
      <c r="B2" s="77"/>
      <c r="C2" s="77"/>
      <c r="D2" s="77"/>
      <c r="E2" s="77"/>
      <c r="F2" s="77"/>
      <c r="G2" s="77"/>
      <c r="H2" s="77"/>
      <c r="I2" s="77"/>
      <c r="J2" s="77"/>
      <c r="K2" s="77"/>
      <c r="L2" s="77"/>
      <c r="M2" s="77"/>
      <c r="N2" s="77"/>
      <c r="O2" s="77"/>
      <c r="P2" s="98"/>
    </row>
    <row r="3" ht="15" customHeight="1" spans="16:16">
      <c r="P3" s="99" t="s">
        <v>46</v>
      </c>
    </row>
    <row r="4" ht="29" customHeight="1" spans="1:16">
      <c r="A4" s="59" t="s">
        <v>416</v>
      </c>
      <c r="B4" s="59"/>
      <c r="C4" s="59"/>
      <c r="D4" s="59" t="s">
        <v>417</v>
      </c>
      <c r="E4" s="55" t="s">
        <v>418</v>
      </c>
      <c r="F4" s="59" t="s">
        <v>419</v>
      </c>
      <c r="G4" s="78" t="s">
        <v>420</v>
      </c>
      <c r="H4" s="68" t="s">
        <v>421</v>
      </c>
      <c r="I4" s="59" t="s">
        <v>422</v>
      </c>
      <c r="J4" s="59" t="s">
        <v>423</v>
      </c>
      <c r="K4" s="59"/>
      <c r="L4" s="55" t="s">
        <v>424</v>
      </c>
      <c r="M4" s="68"/>
      <c r="N4" s="69" t="s">
        <v>425</v>
      </c>
      <c r="O4" s="59" t="s">
        <v>426</v>
      </c>
      <c r="P4" s="54" t="s">
        <v>427</v>
      </c>
    </row>
    <row r="5" ht="18" customHeight="1" spans="1:16">
      <c r="A5" s="61" t="s">
        <v>428</v>
      </c>
      <c r="B5" s="61" t="s">
        <v>429</v>
      </c>
      <c r="C5" s="61" t="s">
        <v>430</v>
      </c>
      <c r="D5" s="59"/>
      <c r="E5" s="55"/>
      <c r="F5" s="59"/>
      <c r="G5" s="79"/>
      <c r="H5" s="68"/>
      <c r="I5" s="59"/>
      <c r="J5" s="59" t="s">
        <v>428</v>
      </c>
      <c r="K5" s="59" t="s">
        <v>429</v>
      </c>
      <c r="L5" s="59" t="s">
        <v>428</v>
      </c>
      <c r="M5" s="59" t="s">
        <v>429</v>
      </c>
      <c r="N5" s="71"/>
      <c r="O5" s="59"/>
      <c r="P5" s="54"/>
    </row>
    <row r="6" customHeight="1" spans="1:16">
      <c r="A6" s="63" t="s">
        <v>151</v>
      </c>
      <c r="B6" s="63" t="s">
        <v>151</v>
      </c>
      <c r="C6" s="63" t="s">
        <v>151</v>
      </c>
      <c r="D6" s="63" t="s">
        <v>151</v>
      </c>
      <c r="E6" s="63" t="s">
        <v>151</v>
      </c>
      <c r="F6" s="80" t="s">
        <v>151</v>
      </c>
      <c r="G6" s="63" t="s">
        <v>151</v>
      </c>
      <c r="H6" s="63" t="s">
        <v>151</v>
      </c>
      <c r="I6" s="63" t="s">
        <v>151</v>
      </c>
      <c r="J6" s="63" t="s">
        <v>151</v>
      </c>
      <c r="K6" s="63" t="s">
        <v>151</v>
      </c>
      <c r="L6" s="63" t="s">
        <v>151</v>
      </c>
      <c r="M6" s="63" t="s">
        <v>151</v>
      </c>
      <c r="N6" s="63" t="s">
        <v>151</v>
      </c>
      <c r="O6" s="63" t="s">
        <v>151</v>
      </c>
      <c r="P6" s="63" t="s">
        <v>151</v>
      </c>
    </row>
    <row r="7" s="74" customFormat="1" ht="24" customHeight="1" spans="1:16">
      <c r="A7" s="81"/>
      <c r="B7" s="81"/>
      <c r="C7" s="81"/>
      <c r="D7" s="82" t="s">
        <v>431</v>
      </c>
      <c r="E7" s="83" t="s">
        <v>152</v>
      </c>
      <c r="F7" s="81"/>
      <c r="G7" s="81"/>
      <c r="H7" s="81"/>
      <c r="I7" s="81"/>
      <c r="J7" s="81"/>
      <c r="K7" s="81"/>
      <c r="L7" s="81"/>
      <c r="M7" s="81"/>
      <c r="N7" s="81"/>
      <c r="O7" s="91">
        <f>O8+O44+O48+O58</f>
        <v>2501.3755</v>
      </c>
      <c r="P7" s="81"/>
    </row>
    <row r="8" s="74" customFormat="1" ht="24" customHeight="1" spans="1:16">
      <c r="A8" s="81"/>
      <c r="B8" s="81"/>
      <c r="C8" s="81"/>
      <c r="D8" s="83"/>
      <c r="E8" s="84" t="s">
        <v>432</v>
      </c>
      <c r="F8" s="81"/>
      <c r="G8" s="81"/>
      <c r="H8" s="81"/>
      <c r="I8" s="81"/>
      <c r="J8" s="81"/>
      <c r="K8" s="81"/>
      <c r="L8" s="81"/>
      <c r="M8" s="81"/>
      <c r="N8" s="81"/>
      <c r="O8" s="91">
        <f>O9+O19+O20+O21</f>
        <v>1622.6555</v>
      </c>
      <c r="P8" s="81"/>
    </row>
    <row r="9" s="74" customFormat="1" ht="24" customHeight="1" spans="1:16">
      <c r="A9" s="81"/>
      <c r="B9" s="81"/>
      <c r="C9" s="81"/>
      <c r="D9" s="81"/>
      <c r="E9" s="85" t="s">
        <v>433</v>
      </c>
      <c r="F9" s="81"/>
      <c r="G9" s="81"/>
      <c r="H9" s="81"/>
      <c r="I9" s="81"/>
      <c r="J9" s="81"/>
      <c r="K9" s="81"/>
      <c r="L9" s="81"/>
      <c r="M9" s="81"/>
      <c r="N9" s="81"/>
      <c r="O9" s="91">
        <f>SUM(O10:O14)</f>
        <v>121.151</v>
      </c>
      <c r="P9" s="81"/>
    </row>
    <row r="10" s="74" customFormat="1" ht="24" customHeight="1" spans="1:16">
      <c r="A10" s="81"/>
      <c r="B10" s="81"/>
      <c r="C10" s="81"/>
      <c r="D10" s="81"/>
      <c r="E10" s="85" t="s">
        <v>434</v>
      </c>
      <c r="F10" s="83" t="s">
        <v>435</v>
      </c>
      <c r="G10" s="81"/>
      <c r="H10" s="83" t="s">
        <v>436</v>
      </c>
      <c r="I10" s="82"/>
      <c r="J10" s="81"/>
      <c r="K10" s="81"/>
      <c r="L10" s="81"/>
      <c r="M10" s="81"/>
      <c r="N10" s="81"/>
      <c r="O10" s="91">
        <v>72.446</v>
      </c>
      <c r="P10" s="81"/>
    </row>
    <row r="11" s="74" customFormat="1" ht="24" customHeight="1" spans="1:16">
      <c r="A11" s="81"/>
      <c r="B11" s="81"/>
      <c r="C11" s="81"/>
      <c r="D11" s="81"/>
      <c r="E11" s="85" t="s">
        <v>437</v>
      </c>
      <c r="F11" s="86" t="s">
        <v>438</v>
      </c>
      <c r="G11" s="81"/>
      <c r="H11" s="83" t="s">
        <v>436</v>
      </c>
      <c r="I11" s="100"/>
      <c r="J11" s="81"/>
      <c r="K11" s="81"/>
      <c r="L11" s="81"/>
      <c r="M11" s="81"/>
      <c r="N11" s="81"/>
      <c r="O11" s="91">
        <v>34.295</v>
      </c>
      <c r="P11" s="81"/>
    </row>
    <row r="12" s="74" customFormat="1" ht="24" customHeight="1" spans="1:16">
      <c r="A12" s="81"/>
      <c r="B12" s="81"/>
      <c r="C12" s="81"/>
      <c r="D12" s="81"/>
      <c r="E12" s="85" t="s">
        <v>439</v>
      </c>
      <c r="F12" s="86" t="s">
        <v>440</v>
      </c>
      <c r="G12" s="81"/>
      <c r="H12" s="83" t="s">
        <v>436</v>
      </c>
      <c r="I12" s="100"/>
      <c r="J12" s="81"/>
      <c r="K12" s="81"/>
      <c r="L12" s="81"/>
      <c r="M12" s="81"/>
      <c r="N12" s="81"/>
      <c r="O12" s="91">
        <v>0.76</v>
      </c>
      <c r="P12" s="81"/>
    </row>
    <row r="13" s="74" customFormat="1" ht="24" customHeight="1" spans="1:16">
      <c r="A13" s="81"/>
      <c r="B13" s="81"/>
      <c r="C13" s="81"/>
      <c r="D13" s="81"/>
      <c r="E13" s="85" t="s">
        <v>441</v>
      </c>
      <c r="F13" s="86" t="s">
        <v>442</v>
      </c>
      <c r="G13" s="81"/>
      <c r="H13" s="83" t="s">
        <v>436</v>
      </c>
      <c r="I13" s="100"/>
      <c r="J13" s="81"/>
      <c r="K13" s="81"/>
      <c r="L13" s="81"/>
      <c r="M13" s="81"/>
      <c r="N13" s="81"/>
      <c r="O13" s="91">
        <v>1.8</v>
      </c>
      <c r="P13" s="81"/>
    </row>
    <row r="14" s="74" customFormat="1" ht="24" customHeight="1" spans="1:16">
      <c r="A14" s="81"/>
      <c r="B14" s="81"/>
      <c r="C14" s="81"/>
      <c r="D14" s="81"/>
      <c r="E14" s="85" t="s">
        <v>443</v>
      </c>
      <c r="F14" s="86" t="s">
        <v>444</v>
      </c>
      <c r="G14" s="81"/>
      <c r="H14" s="81"/>
      <c r="J14" s="81"/>
      <c r="K14" s="81"/>
      <c r="L14" s="81"/>
      <c r="M14" s="81"/>
      <c r="N14" s="81"/>
      <c r="O14" s="91">
        <f>SUM(O15:O18)</f>
        <v>11.85</v>
      </c>
      <c r="P14" s="81"/>
    </row>
    <row r="15" s="74" customFormat="1" ht="24" customHeight="1" spans="1:16">
      <c r="A15" s="81"/>
      <c r="B15" s="81"/>
      <c r="C15" s="81"/>
      <c r="D15" s="81"/>
      <c r="E15" s="87" t="s">
        <v>445</v>
      </c>
      <c r="F15" s="87" t="s">
        <v>446</v>
      </c>
      <c r="G15" s="81"/>
      <c r="H15" s="83" t="s">
        <v>436</v>
      </c>
      <c r="I15" s="91"/>
      <c r="J15" s="81"/>
      <c r="K15" s="81"/>
      <c r="L15" s="81"/>
      <c r="M15" s="81"/>
      <c r="N15" s="81"/>
      <c r="O15" s="91">
        <v>10</v>
      </c>
      <c r="P15" s="81"/>
    </row>
    <row r="16" s="74" customFormat="1" ht="24" customHeight="1" spans="1:16">
      <c r="A16" s="81"/>
      <c r="B16" s="81"/>
      <c r="C16" s="81"/>
      <c r="D16" s="81"/>
      <c r="E16" s="87" t="s">
        <v>447</v>
      </c>
      <c r="F16" s="87" t="s">
        <v>448</v>
      </c>
      <c r="G16" s="81"/>
      <c r="H16" s="83" t="s">
        <v>436</v>
      </c>
      <c r="I16" s="91"/>
      <c r="J16" s="81"/>
      <c r="K16" s="81"/>
      <c r="L16" s="81"/>
      <c r="M16" s="81"/>
      <c r="N16" s="81"/>
      <c r="O16" s="91">
        <v>1.2</v>
      </c>
      <c r="P16" s="81"/>
    </row>
    <row r="17" s="74" customFormat="1" ht="24" customHeight="1" spans="1:16">
      <c r="A17" s="81"/>
      <c r="B17" s="81"/>
      <c r="C17" s="81"/>
      <c r="D17" s="81"/>
      <c r="E17" s="87" t="s">
        <v>449</v>
      </c>
      <c r="F17" s="87" t="s">
        <v>450</v>
      </c>
      <c r="G17" s="81"/>
      <c r="H17" s="83" t="s">
        <v>436</v>
      </c>
      <c r="I17" s="91" t="s">
        <v>451</v>
      </c>
      <c r="J17" s="81"/>
      <c r="K17" s="81"/>
      <c r="L17" s="81"/>
      <c r="M17" s="81"/>
      <c r="N17" s="81"/>
      <c r="O17" s="91">
        <v>0.2</v>
      </c>
      <c r="P17" s="81"/>
    </row>
    <row r="18" s="74" customFormat="1" ht="24" customHeight="1" spans="1:16">
      <c r="A18" s="81"/>
      <c r="B18" s="81"/>
      <c r="C18" s="81"/>
      <c r="D18" s="81"/>
      <c r="E18" s="87" t="s">
        <v>452</v>
      </c>
      <c r="F18" s="87" t="s">
        <v>453</v>
      </c>
      <c r="G18" s="81"/>
      <c r="H18" s="83" t="s">
        <v>436</v>
      </c>
      <c r="I18" s="91"/>
      <c r="J18" s="81"/>
      <c r="K18" s="81"/>
      <c r="L18" s="81"/>
      <c r="M18" s="81"/>
      <c r="N18" s="81"/>
      <c r="O18" s="91">
        <v>0.45</v>
      </c>
      <c r="P18" s="81"/>
    </row>
    <row r="19" s="74" customFormat="1" ht="24" customHeight="1" spans="1:16">
      <c r="A19" s="81"/>
      <c r="B19" s="81"/>
      <c r="C19" s="81"/>
      <c r="D19" s="81"/>
      <c r="E19" s="85" t="s">
        <v>454</v>
      </c>
      <c r="F19" s="86" t="s">
        <v>455</v>
      </c>
      <c r="G19" s="81"/>
      <c r="H19" s="81"/>
      <c r="I19" s="81"/>
      <c r="J19" s="81"/>
      <c r="K19" s="81"/>
      <c r="L19" s="81"/>
      <c r="M19" s="81"/>
      <c r="N19" s="81"/>
      <c r="O19" s="91">
        <v>104.6</v>
      </c>
      <c r="P19" s="81"/>
    </row>
    <row r="20" s="74" customFormat="1" ht="24" customHeight="1" spans="1:16">
      <c r="A20" s="81"/>
      <c r="B20" s="81"/>
      <c r="C20" s="81"/>
      <c r="D20" s="81"/>
      <c r="E20" s="85" t="s">
        <v>456</v>
      </c>
      <c r="F20" s="86" t="s">
        <v>457</v>
      </c>
      <c r="G20" s="81"/>
      <c r="H20" s="81"/>
      <c r="I20" s="100"/>
      <c r="J20" s="81"/>
      <c r="K20" s="81"/>
      <c r="L20" s="81"/>
      <c r="M20" s="81"/>
      <c r="N20" s="81"/>
      <c r="O20" s="91">
        <v>25.7045</v>
      </c>
      <c r="P20" s="81"/>
    </row>
    <row r="21" s="74" customFormat="1" ht="24" customHeight="1" spans="1:256">
      <c r="A21" s="81"/>
      <c r="B21" s="81"/>
      <c r="C21" s="81"/>
      <c r="D21" s="81"/>
      <c r="E21" s="85" t="s">
        <v>458</v>
      </c>
      <c r="F21" s="81"/>
      <c r="G21" s="81"/>
      <c r="H21" s="81"/>
      <c r="I21" s="81"/>
      <c r="J21" s="81"/>
      <c r="K21" s="81"/>
      <c r="L21" s="81"/>
      <c r="M21" s="81"/>
      <c r="N21" s="81"/>
      <c r="O21" s="91">
        <f>SUM(O22:O43)</f>
        <v>1371.2</v>
      </c>
      <c r="P21" s="81"/>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c r="IU21" s="76"/>
      <c r="IV21" s="76"/>
    </row>
    <row r="22" s="74" customFormat="1" ht="24" customHeight="1" spans="1:16">
      <c r="A22" s="81"/>
      <c r="B22" s="81"/>
      <c r="C22" s="81"/>
      <c r="D22" s="81"/>
      <c r="E22" s="88" t="s">
        <v>459</v>
      </c>
      <c r="F22" s="83" t="s">
        <v>460</v>
      </c>
      <c r="G22" s="81"/>
      <c r="H22" s="81"/>
      <c r="I22" s="81"/>
      <c r="J22" s="81"/>
      <c r="K22" s="81"/>
      <c r="L22" s="81"/>
      <c r="M22" s="81"/>
      <c r="N22" s="81"/>
      <c r="O22" s="91">
        <v>3</v>
      </c>
      <c r="P22" s="81"/>
    </row>
    <row r="23" s="74" customFormat="1" ht="24" customHeight="1" spans="1:16">
      <c r="A23" s="81"/>
      <c r="B23" s="81"/>
      <c r="C23" s="81"/>
      <c r="D23" s="81"/>
      <c r="E23" s="88" t="s">
        <v>461</v>
      </c>
      <c r="F23" s="83" t="s">
        <v>460</v>
      </c>
      <c r="G23" s="81"/>
      <c r="H23" s="81"/>
      <c r="I23" s="81"/>
      <c r="J23" s="81"/>
      <c r="K23" s="81"/>
      <c r="L23" s="81"/>
      <c r="M23" s="81"/>
      <c r="N23" s="81"/>
      <c r="O23" s="91">
        <v>2</v>
      </c>
      <c r="P23" s="81"/>
    </row>
    <row r="24" s="74" customFormat="1" ht="24" customHeight="1" spans="1:16">
      <c r="A24" s="81"/>
      <c r="B24" s="81"/>
      <c r="C24" s="81"/>
      <c r="D24" s="81"/>
      <c r="E24" s="88" t="s">
        <v>462</v>
      </c>
      <c r="F24" s="83" t="s">
        <v>460</v>
      </c>
      <c r="G24" s="81"/>
      <c r="H24" s="81"/>
      <c r="I24" s="81"/>
      <c r="J24" s="81"/>
      <c r="K24" s="81"/>
      <c r="L24" s="81"/>
      <c r="M24" s="81"/>
      <c r="N24" s="81"/>
      <c r="O24" s="91">
        <v>1</v>
      </c>
      <c r="P24" s="81"/>
    </row>
    <row r="25" s="74" customFormat="1" ht="24" customHeight="1" spans="1:16">
      <c r="A25" s="81"/>
      <c r="B25" s="81"/>
      <c r="C25" s="81"/>
      <c r="D25" s="81"/>
      <c r="E25" s="88" t="s">
        <v>463</v>
      </c>
      <c r="F25" s="83" t="s">
        <v>460</v>
      </c>
      <c r="G25" s="81"/>
      <c r="H25" s="81"/>
      <c r="I25" s="81"/>
      <c r="J25" s="81"/>
      <c r="K25" s="81"/>
      <c r="L25" s="81"/>
      <c r="M25" s="81"/>
      <c r="N25" s="81"/>
      <c r="O25" s="91">
        <v>20</v>
      </c>
      <c r="P25" s="81"/>
    </row>
    <row r="26" s="74" customFormat="1" ht="24" customHeight="1" spans="1:16">
      <c r="A26" s="81"/>
      <c r="B26" s="81"/>
      <c r="C26" s="81"/>
      <c r="D26" s="81"/>
      <c r="E26" s="88" t="s">
        <v>464</v>
      </c>
      <c r="F26" s="83" t="s">
        <v>460</v>
      </c>
      <c r="G26" s="81"/>
      <c r="H26" s="81"/>
      <c r="I26" s="81"/>
      <c r="J26" s="81"/>
      <c r="K26" s="81"/>
      <c r="L26" s="81"/>
      <c r="M26" s="81"/>
      <c r="N26" s="81"/>
      <c r="O26" s="91">
        <v>150</v>
      </c>
      <c r="P26" s="81"/>
    </row>
    <row r="27" s="74" customFormat="1" ht="24" customHeight="1" spans="1:16">
      <c r="A27" s="81"/>
      <c r="B27" s="81"/>
      <c r="C27" s="81"/>
      <c r="D27" s="81"/>
      <c r="E27" s="88" t="s">
        <v>465</v>
      </c>
      <c r="F27" s="83" t="s">
        <v>460</v>
      </c>
      <c r="G27" s="81"/>
      <c r="H27" s="81"/>
      <c r="I27" s="81"/>
      <c r="J27" s="81"/>
      <c r="K27" s="81"/>
      <c r="L27" s="81"/>
      <c r="M27" s="81"/>
      <c r="N27" s="81"/>
      <c r="O27" s="91">
        <v>60</v>
      </c>
      <c r="P27" s="81"/>
    </row>
    <row r="28" s="74" customFormat="1" ht="24" customHeight="1" spans="1:16">
      <c r="A28" s="81"/>
      <c r="B28" s="81"/>
      <c r="C28" s="81"/>
      <c r="D28" s="81"/>
      <c r="E28" s="89" t="s">
        <v>466</v>
      </c>
      <c r="F28" s="83" t="s">
        <v>460</v>
      </c>
      <c r="G28" s="81"/>
      <c r="H28" s="81"/>
      <c r="I28" s="81"/>
      <c r="J28" s="81"/>
      <c r="K28" s="81"/>
      <c r="L28" s="81"/>
      <c r="M28" s="81"/>
      <c r="N28" s="81"/>
      <c r="O28" s="91">
        <v>100</v>
      </c>
      <c r="P28" s="81"/>
    </row>
    <row r="29" s="74" customFormat="1" ht="24" customHeight="1" spans="1:16">
      <c r="A29" s="81"/>
      <c r="B29" s="81"/>
      <c r="C29" s="81"/>
      <c r="D29" s="81"/>
      <c r="E29" s="88" t="s">
        <v>467</v>
      </c>
      <c r="F29" s="83" t="s">
        <v>460</v>
      </c>
      <c r="G29" s="81"/>
      <c r="H29" s="81"/>
      <c r="I29" s="81"/>
      <c r="J29" s="81"/>
      <c r="K29" s="81"/>
      <c r="L29" s="81"/>
      <c r="M29" s="81"/>
      <c r="N29" s="81"/>
      <c r="O29" s="91">
        <v>90</v>
      </c>
      <c r="P29" s="81"/>
    </row>
    <row r="30" s="74" customFormat="1" ht="24" customHeight="1" spans="1:16">
      <c r="A30" s="81"/>
      <c r="B30" s="81"/>
      <c r="C30" s="81"/>
      <c r="D30" s="81"/>
      <c r="E30" s="88" t="s">
        <v>468</v>
      </c>
      <c r="F30" s="83" t="s">
        <v>460</v>
      </c>
      <c r="G30" s="81"/>
      <c r="H30" s="81"/>
      <c r="I30" s="81"/>
      <c r="J30" s="81"/>
      <c r="K30" s="81"/>
      <c r="L30" s="81"/>
      <c r="M30" s="81"/>
      <c r="N30" s="81"/>
      <c r="O30" s="91">
        <v>80</v>
      </c>
      <c r="P30" s="81"/>
    </row>
    <row r="31" s="74" customFormat="1" ht="24" customHeight="1" spans="1:16">
      <c r="A31" s="81"/>
      <c r="B31" s="81"/>
      <c r="C31" s="81"/>
      <c r="D31" s="81"/>
      <c r="E31" s="88" t="s">
        <v>469</v>
      </c>
      <c r="F31" s="83" t="s">
        <v>460</v>
      </c>
      <c r="G31" s="81"/>
      <c r="H31" s="81"/>
      <c r="I31" s="81"/>
      <c r="J31" s="81"/>
      <c r="K31" s="81"/>
      <c r="L31" s="81"/>
      <c r="M31" s="81"/>
      <c r="N31" s="81"/>
      <c r="O31" s="91">
        <v>40</v>
      </c>
      <c r="P31" s="81"/>
    </row>
    <row r="32" s="74" customFormat="1" ht="24" customHeight="1" spans="1:16">
      <c r="A32" s="81"/>
      <c r="B32" s="81"/>
      <c r="C32" s="81"/>
      <c r="D32" s="81"/>
      <c r="E32" s="88" t="s">
        <v>470</v>
      </c>
      <c r="F32" s="83" t="s">
        <v>460</v>
      </c>
      <c r="G32" s="81"/>
      <c r="H32" s="81"/>
      <c r="I32" s="81"/>
      <c r="J32" s="81"/>
      <c r="K32" s="81"/>
      <c r="L32" s="81"/>
      <c r="M32" s="81"/>
      <c r="N32" s="81"/>
      <c r="O32" s="91">
        <v>70</v>
      </c>
      <c r="P32" s="81"/>
    </row>
    <row r="33" s="74" customFormat="1" ht="24" customHeight="1" spans="1:16">
      <c r="A33" s="81"/>
      <c r="B33" s="81"/>
      <c r="C33" s="81"/>
      <c r="D33" s="81"/>
      <c r="E33" s="88" t="s">
        <v>471</v>
      </c>
      <c r="F33" s="83" t="s">
        <v>460</v>
      </c>
      <c r="G33" s="81"/>
      <c r="H33" s="81"/>
      <c r="I33" s="81"/>
      <c r="J33" s="81"/>
      <c r="K33" s="81"/>
      <c r="L33" s="81"/>
      <c r="M33" s="81"/>
      <c r="N33" s="81"/>
      <c r="O33" s="91">
        <v>30</v>
      </c>
      <c r="P33" s="81"/>
    </row>
    <row r="34" s="74" customFormat="1" ht="24" customHeight="1" spans="1:16">
      <c r="A34" s="81"/>
      <c r="B34" s="81"/>
      <c r="C34" s="81"/>
      <c r="D34" s="81"/>
      <c r="E34" s="88" t="s">
        <v>472</v>
      </c>
      <c r="F34" s="83" t="s">
        <v>460</v>
      </c>
      <c r="G34" s="81"/>
      <c r="H34" s="81"/>
      <c r="I34" s="81"/>
      <c r="J34" s="81"/>
      <c r="K34" s="81"/>
      <c r="L34" s="81"/>
      <c r="M34" s="81"/>
      <c r="N34" s="81"/>
      <c r="O34" s="91">
        <v>20</v>
      </c>
      <c r="P34" s="81"/>
    </row>
    <row r="35" s="74" customFormat="1" ht="24" customHeight="1" spans="1:16">
      <c r="A35" s="81"/>
      <c r="B35" s="81"/>
      <c r="C35" s="81"/>
      <c r="D35" s="81"/>
      <c r="E35" s="88" t="s">
        <v>473</v>
      </c>
      <c r="F35" s="83" t="s">
        <v>460</v>
      </c>
      <c r="G35" s="81"/>
      <c r="H35" s="81"/>
      <c r="I35" s="81"/>
      <c r="J35" s="81"/>
      <c r="K35" s="81"/>
      <c r="L35" s="81"/>
      <c r="M35" s="81"/>
      <c r="N35" s="81"/>
      <c r="O35" s="91">
        <v>30</v>
      </c>
      <c r="P35" s="81"/>
    </row>
    <row r="36" s="74" customFormat="1" ht="24" customHeight="1" spans="1:16">
      <c r="A36" s="81"/>
      <c r="B36" s="81"/>
      <c r="C36" s="81"/>
      <c r="E36" s="88" t="s">
        <v>474</v>
      </c>
      <c r="F36" s="83" t="s">
        <v>460</v>
      </c>
      <c r="G36" s="81"/>
      <c r="H36" s="81"/>
      <c r="I36" s="81"/>
      <c r="J36" s="81"/>
      <c r="K36" s="81"/>
      <c r="L36" s="81"/>
      <c r="M36" s="81"/>
      <c r="N36" s="81"/>
      <c r="O36" s="91">
        <v>20</v>
      </c>
      <c r="P36" s="81"/>
    </row>
    <row r="37" s="74" customFormat="1" ht="24" customHeight="1" spans="1:16">
      <c r="A37" s="81"/>
      <c r="B37" s="81"/>
      <c r="C37" s="81"/>
      <c r="D37" s="81"/>
      <c r="E37" s="88" t="s">
        <v>475</v>
      </c>
      <c r="F37" s="88" t="s">
        <v>476</v>
      </c>
      <c r="G37" s="81"/>
      <c r="H37" s="81"/>
      <c r="I37" s="81"/>
      <c r="J37" s="81"/>
      <c r="K37" s="81"/>
      <c r="L37" s="81"/>
      <c r="M37" s="81"/>
      <c r="N37" s="81"/>
      <c r="O37" s="91">
        <v>1.2</v>
      </c>
      <c r="P37" s="81"/>
    </row>
    <row r="38" s="74" customFormat="1" ht="24" customHeight="1" spans="1:16">
      <c r="A38" s="81"/>
      <c r="B38" s="81"/>
      <c r="C38" s="81"/>
      <c r="D38" s="81"/>
      <c r="E38" s="88" t="s">
        <v>477</v>
      </c>
      <c r="F38" s="88" t="s">
        <v>478</v>
      </c>
      <c r="G38" s="81"/>
      <c r="H38" s="81"/>
      <c r="I38" s="81"/>
      <c r="J38" s="81"/>
      <c r="K38" s="81"/>
      <c r="L38" s="81"/>
      <c r="M38" s="81"/>
      <c r="N38" s="81"/>
      <c r="O38" s="91">
        <v>22</v>
      </c>
      <c r="P38" s="81"/>
    </row>
    <row r="39" s="74" customFormat="1" ht="24" customHeight="1" spans="1:16">
      <c r="A39" s="81"/>
      <c r="B39" s="81"/>
      <c r="C39" s="81"/>
      <c r="D39" s="81"/>
      <c r="E39" s="88" t="s">
        <v>479</v>
      </c>
      <c r="F39" s="88" t="s">
        <v>480</v>
      </c>
      <c r="G39" s="81"/>
      <c r="H39" s="81"/>
      <c r="I39" s="81"/>
      <c r="J39" s="81"/>
      <c r="K39" s="81"/>
      <c r="L39" s="81"/>
      <c r="M39" s="81"/>
      <c r="N39" s="81"/>
      <c r="O39" s="91">
        <v>80</v>
      </c>
      <c r="P39" s="81"/>
    </row>
    <row r="40" s="74" customFormat="1" ht="24" customHeight="1" spans="1:16">
      <c r="A40" s="81"/>
      <c r="B40" s="81"/>
      <c r="C40" s="81"/>
      <c r="D40" s="81"/>
      <c r="E40" s="86" t="s">
        <v>481</v>
      </c>
      <c r="F40" s="90" t="s">
        <v>482</v>
      </c>
      <c r="G40" s="91"/>
      <c r="H40" s="91"/>
      <c r="I40" s="91"/>
      <c r="J40" s="91"/>
      <c r="K40" s="91"/>
      <c r="L40" s="91"/>
      <c r="M40" s="91"/>
      <c r="N40" s="91"/>
      <c r="O40" s="91">
        <v>5</v>
      </c>
      <c r="P40" s="81"/>
    </row>
    <row r="41" s="74" customFormat="1" ht="24" customHeight="1" spans="1:16">
      <c r="A41" s="81" t="s">
        <v>451</v>
      </c>
      <c r="B41" s="81"/>
      <c r="C41" s="81"/>
      <c r="D41" s="81"/>
      <c r="E41" s="86" t="s">
        <v>483</v>
      </c>
      <c r="F41" s="88" t="s">
        <v>478</v>
      </c>
      <c r="G41" s="91"/>
      <c r="H41" s="91"/>
      <c r="I41" s="91"/>
      <c r="J41" s="91"/>
      <c r="K41" s="91"/>
      <c r="L41" s="91"/>
      <c r="M41" s="91"/>
      <c r="N41" s="91"/>
      <c r="O41" s="91">
        <v>4</v>
      </c>
      <c r="P41" s="81"/>
    </row>
    <row r="42" s="74" customFormat="1" ht="24" customHeight="1" spans="1:16">
      <c r="A42" s="81"/>
      <c r="B42" s="81"/>
      <c r="C42" s="81"/>
      <c r="D42" s="81"/>
      <c r="E42" s="86" t="s">
        <v>484</v>
      </c>
      <c r="F42" s="86" t="s">
        <v>485</v>
      </c>
      <c r="G42" s="91"/>
      <c r="H42" s="91"/>
      <c r="I42" s="91"/>
      <c r="J42" s="91"/>
      <c r="K42" s="91"/>
      <c r="L42" s="91"/>
      <c r="M42" s="91"/>
      <c r="N42" s="91"/>
      <c r="O42" s="91">
        <v>43</v>
      </c>
      <c r="P42" s="81"/>
    </row>
    <row r="43" s="74" customFormat="1" ht="24" customHeight="1" spans="1:16">
      <c r="A43" s="81"/>
      <c r="B43" s="81"/>
      <c r="C43" s="81"/>
      <c r="D43" s="81"/>
      <c r="E43" s="88" t="s">
        <v>486</v>
      </c>
      <c r="F43" s="83" t="s">
        <v>460</v>
      </c>
      <c r="G43" s="81"/>
      <c r="H43" s="81"/>
      <c r="I43" s="81"/>
      <c r="J43" s="81"/>
      <c r="K43" s="81"/>
      <c r="L43" s="81"/>
      <c r="M43" s="81"/>
      <c r="N43" s="81"/>
      <c r="O43" s="91">
        <v>500</v>
      </c>
      <c r="P43" s="81"/>
    </row>
    <row r="44" s="74" customFormat="1" ht="24" customHeight="1" spans="1:16">
      <c r="A44" s="81"/>
      <c r="B44" s="81"/>
      <c r="C44" s="81"/>
      <c r="D44" s="81"/>
      <c r="E44" s="92" t="s">
        <v>487</v>
      </c>
      <c r="F44" s="93"/>
      <c r="G44" s="81"/>
      <c r="H44" s="81"/>
      <c r="I44" s="81"/>
      <c r="J44" s="81"/>
      <c r="K44" s="81"/>
      <c r="L44" s="81"/>
      <c r="M44" s="81"/>
      <c r="N44" s="81"/>
      <c r="O44" s="91">
        <f>SUM(O45:O47)</f>
        <v>256</v>
      </c>
      <c r="P44" s="81"/>
    </row>
    <row r="45" s="74" customFormat="1" ht="24" customHeight="1" spans="1:16">
      <c r="A45" s="81"/>
      <c r="B45" s="81"/>
      <c r="C45" s="81"/>
      <c r="D45" s="81"/>
      <c r="E45" s="85" t="s">
        <v>488</v>
      </c>
      <c r="F45" s="83" t="s">
        <v>489</v>
      </c>
      <c r="G45" s="81"/>
      <c r="H45" s="81"/>
      <c r="I45" s="101" t="s">
        <v>490</v>
      </c>
      <c r="J45" s="81"/>
      <c r="K45" s="81"/>
      <c r="L45" s="81"/>
      <c r="M45" s="81"/>
      <c r="N45" s="81"/>
      <c r="O45" s="91">
        <v>239</v>
      </c>
      <c r="P45" s="81"/>
    </row>
    <row r="46" s="74" customFormat="1" ht="24" customHeight="1" spans="1:16">
      <c r="A46" s="81"/>
      <c r="B46" s="81"/>
      <c r="C46" s="81"/>
      <c r="D46" s="81"/>
      <c r="E46" s="85" t="s">
        <v>491</v>
      </c>
      <c r="F46" s="83" t="s">
        <v>492</v>
      </c>
      <c r="G46" s="81"/>
      <c r="H46" s="81"/>
      <c r="I46" s="101" t="s">
        <v>493</v>
      </c>
      <c r="J46" s="81"/>
      <c r="K46" s="81"/>
      <c r="L46" s="81"/>
      <c r="M46" s="81"/>
      <c r="N46" s="81"/>
      <c r="O46" s="91">
        <v>12</v>
      </c>
      <c r="P46" s="81"/>
    </row>
    <row r="47" s="74" customFormat="1" ht="24" customHeight="1" spans="1:16">
      <c r="A47" s="81"/>
      <c r="B47" s="81"/>
      <c r="C47" s="81"/>
      <c r="D47" s="81"/>
      <c r="E47" s="85" t="s">
        <v>494</v>
      </c>
      <c r="F47" s="83" t="s">
        <v>489</v>
      </c>
      <c r="G47" s="81"/>
      <c r="H47" s="81"/>
      <c r="I47" s="101" t="s">
        <v>495</v>
      </c>
      <c r="J47" s="81"/>
      <c r="K47" s="81"/>
      <c r="L47" s="81"/>
      <c r="M47" s="81"/>
      <c r="N47" s="81"/>
      <c r="O47" s="91">
        <v>5</v>
      </c>
      <c r="P47" s="81"/>
    </row>
    <row r="48" s="74" customFormat="1" ht="24" customHeight="1" spans="1:16">
      <c r="A48" s="81"/>
      <c r="B48" s="81"/>
      <c r="C48" s="81"/>
      <c r="D48" s="81"/>
      <c r="E48" s="94" t="s">
        <v>496</v>
      </c>
      <c r="F48" s="81"/>
      <c r="G48" s="81"/>
      <c r="H48" s="81"/>
      <c r="I48" s="81"/>
      <c r="J48" s="81"/>
      <c r="K48" s="81"/>
      <c r="L48" s="81"/>
      <c r="M48" s="81"/>
      <c r="N48" s="81"/>
      <c r="O48" s="91">
        <f>SUM(O49:O57)</f>
        <v>578.5</v>
      </c>
      <c r="P48" s="81"/>
    </row>
    <row r="49" s="74" customFormat="1" ht="24" customHeight="1" spans="1:16">
      <c r="A49" s="81"/>
      <c r="B49" s="81"/>
      <c r="C49" s="81"/>
      <c r="D49" s="81"/>
      <c r="E49" s="95" t="s">
        <v>497</v>
      </c>
      <c r="F49" s="83" t="s">
        <v>498</v>
      </c>
      <c r="G49" s="81"/>
      <c r="H49" s="81"/>
      <c r="I49" s="81"/>
      <c r="J49" s="81"/>
      <c r="K49" s="81"/>
      <c r="L49" s="81"/>
      <c r="M49" s="81"/>
      <c r="N49" s="81"/>
      <c r="O49" s="91">
        <v>1</v>
      </c>
      <c r="P49" s="81"/>
    </row>
    <row r="50" s="74" customFormat="1" ht="24" customHeight="1" spans="1:16">
      <c r="A50" s="81"/>
      <c r="B50" s="81"/>
      <c r="C50" s="81"/>
      <c r="D50" s="81"/>
      <c r="E50" s="95" t="s">
        <v>499</v>
      </c>
      <c r="F50" s="83" t="s">
        <v>498</v>
      </c>
      <c r="G50" s="81"/>
      <c r="H50" s="81"/>
      <c r="I50" s="81"/>
      <c r="J50" s="81"/>
      <c r="K50" s="81"/>
      <c r="L50" s="81"/>
      <c r="M50" s="81"/>
      <c r="N50" s="81"/>
      <c r="O50" s="91">
        <v>2.5</v>
      </c>
      <c r="P50" s="81"/>
    </row>
    <row r="51" s="74" customFormat="1" ht="24" customHeight="1" spans="1:16">
      <c r="A51" s="81"/>
      <c r="B51" s="81"/>
      <c r="C51" s="81"/>
      <c r="D51" s="81"/>
      <c r="E51" s="95" t="s">
        <v>500</v>
      </c>
      <c r="F51" s="83" t="s">
        <v>498</v>
      </c>
      <c r="G51" s="81"/>
      <c r="H51" s="81"/>
      <c r="I51" s="81"/>
      <c r="J51" s="81"/>
      <c r="K51" s="81"/>
      <c r="L51" s="81"/>
      <c r="M51" s="81"/>
      <c r="N51" s="81"/>
      <c r="O51" s="91">
        <v>100</v>
      </c>
      <c r="P51" s="81"/>
    </row>
    <row r="52" s="74" customFormat="1" ht="24" customHeight="1" spans="1:16">
      <c r="A52" s="81"/>
      <c r="B52" s="81"/>
      <c r="C52" s="81"/>
      <c r="D52" s="81"/>
      <c r="E52" s="95" t="s">
        <v>501</v>
      </c>
      <c r="F52" s="83" t="s">
        <v>498</v>
      </c>
      <c r="G52" s="81"/>
      <c r="H52" s="81"/>
      <c r="I52" s="81"/>
      <c r="J52" s="81"/>
      <c r="K52" s="81"/>
      <c r="L52" s="81"/>
      <c r="M52" s="81"/>
      <c r="N52" s="81"/>
      <c r="O52" s="91">
        <v>250</v>
      </c>
      <c r="P52" s="81"/>
    </row>
    <row r="53" s="74" customFormat="1" ht="24" customHeight="1" spans="1:16">
      <c r="A53" s="81"/>
      <c r="B53" s="81"/>
      <c r="C53" s="81"/>
      <c r="D53" s="81"/>
      <c r="E53" s="95" t="s">
        <v>502</v>
      </c>
      <c r="F53" s="83" t="s">
        <v>498</v>
      </c>
      <c r="G53" s="81"/>
      <c r="H53" s="81"/>
      <c r="I53" s="81"/>
      <c r="J53" s="81"/>
      <c r="K53" s="81"/>
      <c r="L53" s="81"/>
      <c r="M53" s="81"/>
      <c r="N53" s="81"/>
      <c r="O53" s="91">
        <v>50</v>
      </c>
      <c r="P53" s="81"/>
    </row>
    <row r="54" s="74" customFormat="1" ht="24" customHeight="1" spans="1:16">
      <c r="A54" s="81"/>
      <c r="B54" s="81"/>
      <c r="C54" s="81"/>
      <c r="D54" s="81"/>
      <c r="E54" s="95" t="s">
        <v>503</v>
      </c>
      <c r="F54" s="83" t="s">
        <v>498</v>
      </c>
      <c r="G54" s="81"/>
      <c r="H54" s="81"/>
      <c r="I54" s="81"/>
      <c r="J54" s="81"/>
      <c r="K54" s="81"/>
      <c r="L54" s="81"/>
      <c r="M54" s="81"/>
      <c r="N54" s="81"/>
      <c r="O54" s="91">
        <v>100</v>
      </c>
      <c r="P54" s="81"/>
    </row>
    <row r="55" s="74" customFormat="1" ht="24" customHeight="1" spans="1:16">
      <c r="A55" s="81"/>
      <c r="B55" s="81"/>
      <c r="C55" s="81"/>
      <c r="D55" s="81"/>
      <c r="E55" s="95" t="s">
        <v>504</v>
      </c>
      <c r="F55" s="83" t="s">
        <v>498</v>
      </c>
      <c r="G55" s="81"/>
      <c r="H55" s="81"/>
      <c r="I55" s="81"/>
      <c r="J55" s="81"/>
      <c r="K55" s="81"/>
      <c r="L55" s="81"/>
      <c r="M55" s="81"/>
      <c r="N55" s="81"/>
      <c r="O55" s="91">
        <v>30</v>
      </c>
      <c r="P55" s="81"/>
    </row>
    <row r="56" s="74" customFormat="1" ht="24" customHeight="1" spans="1:16">
      <c r="A56" s="81"/>
      <c r="B56" s="81"/>
      <c r="C56" s="81"/>
      <c r="D56" s="81"/>
      <c r="E56" s="95" t="s">
        <v>505</v>
      </c>
      <c r="F56" s="83" t="s">
        <v>498</v>
      </c>
      <c r="G56" s="81"/>
      <c r="H56" s="81"/>
      <c r="I56" s="81"/>
      <c r="J56" s="81"/>
      <c r="K56" s="81"/>
      <c r="L56" s="81"/>
      <c r="M56" s="81"/>
      <c r="N56" s="81"/>
      <c r="O56" s="91">
        <v>15</v>
      </c>
      <c r="P56" s="81"/>
    </row>
    <row r="57" s="74" customFormat="1" ht="24" customHeight="1" spans="1:16">
      <c r="A57" s="81"/>
      <c r="B57" s="81"/>
      <c r="C57" s="81"/>
      <c r="D57" s="81"/>
      <c r="E57" s="95" t="s">
        <v>506</v>
      </c>
      <c r="F57" s="83" t="s">
        <v>498</v>
      </c>
      <c r="G57" s="81"/>
      <c r="H57" s="81"/>
      <c r="I57" s="81"/>
      <c r="J57" s="81"/>
      <c r="K57" s="81"/>
      <c r="L57" s="81"/>
      <c r="M57" s="81"/>
      <c r="N57" s="81"/>
      <c r="O57" s="91">
        <v>30</v>
      </c>
      <c r="P57" s="81"/>
    </row>
    <row r="58" s="75" customFormat="1" ht="24" customHeight="1" spans="1:16">
      <c r="A58" s="86"/>
      <c r="B58" s="86"/>
      <c r="C58" s="86"/>
      <c r="D58" s="86"/>
      <c r="E58" s="96" t="s">
        <v>507</v>
      </c>
      <c r="F58" s="86"/>
      <c r="G58" s="86"/>
      <c r="H58" s="86"/>
      <c r="I58" s="86"/>
      <c r="J58" s="86"/>
      <c r="K58" s="86"/>
      <c r="L58" s="86"/>
      <c r="M58" s="86"/>
      <c r="N58" s="86"/>
      <c r="O58" s="91">
        <f>SUM(O59:O66)</f>
        <v>44.22</v>
      </c>
      <c r="P58" s="86"/>
    </row>
    <row r="59" s="75" customFormat="1" ht="24" customHeight="1" spans="1:16">
      <c r="A59" s="86"/>
      <c r="B59" s="86"/>
      <c r="C59" s="86"/>
      <c r="D59" s="86"/>
      <c r="E59" s="95" t="s">
        <v>508</v>
      </c>
      <c r="F59" s="86" t="s">
        <v>509</v>
      </c>
      <c r="G59" s="86"/>
      <c r="H59" s="86"/>
      <c r="I59" s="86"/>
      <c r="J59" s="86"/>
      <c r="K59" s="86"/>
      <c r="L59" s="86"/>
      <c r="M59" s="86"/>
      <c r="N59" s="86"/>
      <c r="O59" s="91">
        <v>2</v>
      </c>
      <c r="P59" s="86"/>
    </row>
    <row r="60" s="75" customFormat="1" ht="24" customHeight="1" spans="1:16">
      <c r="A60" s="86"/>
      <c r="B60" s="86"/>
      <c r="C60" s="86"/>
      <c r="D60" s="86"/>
      <c r="E60" s="95" t="s">
        <v>510</v>
      </c>
      <c r="F60" s="86" t="s">
        <v>509</v>
      </c>
      <c r="G60" s="86"/>
      <c r="H60" s="86"/>
      <c r="I60" s="86"/>
      <c r="J60" s="86"/>
      <c r="K60" s="86"/>
      <c r="L60" s="86"/>
      <c r="M60" s="86"/>
      <c r="N60" s="86"/>
      <c r="O60" s="91">
        <v>0.3</v>
      </c>
      <c r="P60" s="86"/>
    </row>
    <row r="61" s="75" customFormat="1" ht="24" customHeight="1" spans="1:16">
      <c r="A61" s="86"/>
      <c r="B61" s="86"/>
      <c r="C61" s="86"/>
      <c r="D61" s="86"/>
      <c r="E61" s="95" t="s">
        <v>511</v>
      </c>
      <c r="F61" s="86" t="s">
        <v>509</v>
      </c>
      <c r="G61" s="86"/>
      <c r="H61" s="86"/>
      <c r="I61" s="86"/>
      <c r="J61" s="86"/>
      <c r="K61" s="86"/>
      <c r="L61" s="86"/>
      <c r="M61" s="86"/>
      <c r="N61" s="86"/>
      <c r="O61" s="91">
        <v>9.6</v>
      </c>
      <c r="P61" s="86"/>
    </row>
    <row r="62" s="75" customFormat="1" ht="24" customHeight="1" spans="1:16">
      <c r="A62" s="86"/>
      <c r="B62" s="86"/>
      <c r="C62" s="86"/>
      <c r="D62" s="86"/>
      <c r="E62" s="95" t="s">
        <v>512</v>
      </c>
      <c r="F62" s="86" t="s">
        <v>509</v>
      </c>
      <c r="G62" s="86"/>
      <c r="H62" s="86"/>
      <c r="I62" s="86"/>
      <c r="J62" s="86"/>
      <c r="K62" s="86"/>
      <c r="L62" s="86"/>
      <c r="M62" s="86"/>
      <c r="N62" s="86"/>
      <c r="O62" s="91">
        <v>3</v>
      </c>
      <c r="P62" s="86"/>
    </row>
    <row r="63" s="75" customFormat="1" ht="24" customHeight="1" spans="1:16">
      <c r="A63" s="86"/>
      <c r="B63" s="86"/>
      <c r="C63" s="86"/>
      <c r="D63" s="86"/>
      <c r="E63" s="86" t="s">
        <v>513</v>
      </c>
      <c r="F63" s="86" t="s">
        <v>509</v>
      </c>
      <c r="G63" s="86"/>
      <c r="H63" s="86"/>
      <c r="I63" s="86"/>
      <c r="J63" s="86"/>
      <c r="K63" s="86"/>
      <c r="L63" s="86"/>
      <c r="M63" s="86"/>
      <c r="N63" s="86"/>
      <c r="O63" s="91">
        <v>6</v>
      </c>
      <c r="P63" s="86"/>
    </row>
    <row r="64" s="75" customFormat="1" ht="24" customHeight="1" spans="1:16">
      <c r="A64" s="86"/>
      <c r="B64" s="86"/>
      <c r="C64" s="86"/>
      <c r="D64" s="86"/>
      <c r="E64" s="97" t="s">
        <v>514</v>
      </c>
      <c r="F64" s="86" t="s">
        <v>509</v>
      </c>
      <c r="G64" s="86"/>
      <c r="H64" s="86"/>
      <c r="I64" s="86"/>
      <c r="J64" s="86"/>
      <c r="K64" s="86"/>
      <c r="L64" s="86"/>
      <c r="M64" s="86"/>
      <c r="N64" s="86"/>
      <c r="O64" s="91">
        <v>11</v>
      </c>
      <c r="P64" s="86"/>
    </row>
    <row r="65" s="75" customFormat="1" ht="24" customHeight="1" spans="1:16">
      <c r="A65" s="86"/>
      <c r="B65" s="86"/>
      <c r="C65" s="86"/>
      <c r="D65" s="86"/>
      <c r="E65" s="97" t="s">
        <v>515</v>
      </c>
      <c r="F65" s="86" t="s">
        <v>509</v>
      </c>
      <c r="G65" s="86"/>
      <c r="H65" s="86"/>
      <c r="I65" s="86"/>
      <c r="J65" s="86"/>
      <c r="K65" s="86"/>
      <c r="L65" s="86"/>
      <c r="M65" s="86"/>
      <c r="N65" s="86"/>
      <c r="O65" s="91">
        <v>4.32</v>
      </c>
      <c r="P65" s="86"/>
    </row>
    <row r="66" s="75" customFormat="1" ht="24" customHeight="1" spans="1:16">
      <c r="A66" s="86"/>
      <c r="B66" s="86"/>
      <c r="C66" s="86"/>
      <c r="D66" s="86"/>
      <c r="E66" s="86" t="s">
        <v>516</v>
      </c>
      <c r="F66" s="86" t="s">
        <v>509</v>
      </c>
      <c r="G66" s="86"/>
      <c r="H66" s="86"/>
      <c r="I66" s="86"/>
      <c r="J66" s="86"/>
      <c r="K66" s="86"/>
      <c r="L66" s="86"/>
      <c r="M66" s="86"/>
      <c r="N66" s="86"/>
      <c r="O66" s="91">
        <v>8</v>
      </c>
      <c r="P66" s="86"/>
    </row>
    <row r="67" customHeight="1" spans="5:5">
      <c r="E67" s="102"/>
    </row>
    <row r="68" customHeight="1" spans="5:5">
      <c r="E68" s="102"/>
    </row>
    <row r="69" customHeight="1" spans="5:5">
      <c r="E69" s="102"/>
    </row>
    <row r="70" customHeight="1" spans="5:5">
      <c r="E70" s="102"/>
    </row>
    <row r="71" customHeight="1" spans="5:5">
      <c r="E71" s="102"/>
    </row>
    <row r="72" customHeight="1" spans="5:5">
      <c r="E72" s="102"/>
    </row>
    <row r="73" customHeight="1" spans="5:5">
      <c r="E73" s="102"/>
    </row>
    <row r="74" customHeight="1" spans="5:5">
      <c r="E74" s="102"/>
    </row>
    <row r="75" customHeight="1" spans="5:5">
      <c r="E75" s="102"/>
    </row>
    <row r="76" customHeight="1" spans="5:5">
      <c r="E76" s="102"/>
    </row>
    <row r="77" customHeight="1" spans="5:5">
      <c r="E77" s="102"/>
    </row>
    <row r="78" customHeight="1" spans="5:5">
      <c r="E78" s="102"/>
    </row>
    <row r="79" customHeight="1" spans="5:5">
      <c r="E79" s="102"/>
    </row>
    <row r="80" customHeight="1" spans="5:5">
      <c r="E80" s="102"/>
    </row>
    <row r="81" customHeight="1" spans="5:5">
      <c r="E81" s="102"/>
    </row>
    <row r="82" customHeight="1" spans="5:5">
      <c r="E82" s="102"/>
    </row>
    <row r="83" customHeight="1" spans="5:5">
      <c r="E83" s="102"/>
    </row>
    <row r="84" customHeight="1" spans="5:5">
      <c r="E84" s="102"/>
    </row>
    <row r="85" customHeight="1" spans="5:5">
      <c r="E85" s="102"/>
    </row>
    <row r="86" customHeight="1" spans="5:5">
      <c r="E86" s="102"/>
    </row>
    <row r="87" customHeight="1" spans="5:5">
      <c r="E87" s="102"/>
    </row>
    <row r="88" customHeight="1" spans="5:5">
      <c r="E88" s="102"/>
    </row>
    <row r="89" customHeight="1" spans="5:5">
      <c r="E89" s="102"/>
    </row>
    <row r="90" customHeight="1" spans="5:5">
      <c r="E90" s="102"/>
    </row>
    <row r="91" customHeight="1" spans="5:5">
      <c r="E91" s="102"/>
    </row>
    <row r="92" customHeight="1" spans="5:5">
      <c r="E92" s="102"/>
    </row>
    <row r="93" customHeight="1" spans="5:5">
      <c r="E93" s="102"/>
    </row>
    <row r="94" customHeight="1" spans="5:5">
      <c r="E94" s="102"/>
    </row>
    <row r="95" customHeight="1" spans="5:5">
      <c r="E95" s="102"/>
    </row>
    <row r="96" customHeight="1" spans="5:5">
      <c r="E96" s="102"/>
    </row>
    <row r="97" customHeight="1" spans="5:5">
      <c r="E97" s="102"/>
    </row>
    <row r="98" customHeight="1" spans="5:5">
      <c r="E98" s="102"/>
    </row>
    <row r="99" customHeight="1" spans="5:5">
      <c r="E99" s="102"/>
    </row>
    <row r="100" customHeight="1" spans="5:5">
      <c r="E100" s="102"/>
    </row>
    <row r="101" customHeight="1" spans="5:5">
      <c r="E101" s="102"/>
    </row>
    <row r="102" customHeight="1" spans="5:5">
      <c r="E102" s="102"/>
    </row>
    <row r="103" customHeight="1" spans="5:5">
      <c r="E103" s="102"/>
    </row>
    <row r="104" customHeight="1" spans="5:5">
      <c r="E104" s="102"/>
    </row>
    <row r="105" customHeight="1" spans="5:5">
      <c r="E105" s="102"/>
    </row>
    <row r="106" customHeight="1" spans="5:5">
      <c r="E106" s="102"/>
    </row>
    <row r="107" customHeight="1" spans="5:5">
      <c r="E107" s="102"/>
    </row>
    <row r="108" customHeight="1" spans="5:5">
      <c r="E108" s="102"/>
    </row>
    <row r="109" customHeight="1" spans="5:5">
      <c r="E109" s="102"/>
    </row>
    <row r="110" customHeight="1" spans="5:5">
      <c r="E110" s="102"/>
    </row>
    <row r="111" customHeight="1" spans="5:5">
      <c r="E111" s="102"/>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389583333333333" right="0.389583333333333" top="0.789583333333333" bottom="0.589583333333333" header="0.509722222222222" footer="0.509722222222222"/>
  <pageSetup paperSize="9" scale="88" fitToHeight="1000"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9"/>
  <sheetViews>
    <sheetView showGridLines="0" showZeros="0" workbookViewId="0">
      <pane xSplit="2" topLeftCell="C1" activePane="topRight" state="frozen"/>
      <selection/>
      <selection pane="topRight" activeCell="M13" sqref="M13"/>
    </sheetView>
  </sheetViews>
  <sheetFormatPr defaultColWidth="9.16666666666667" defaultRowHeight="12.75" customHeight="1"/>
  <cols>
    <col min="1" max="1" width="11.6666666666667" customWidth="1"/>
    <col min="2" max="2" width="29.5" customWidth="1"/>
    <col min="3" max="8" width="9.16666666666667" customWidth="1"/>
    <col min="9" max="9" width="9.66666666666667" customWidth="1"/>
    <col min="10" max="11" width="9.16666666666667" customWidth="1"/>
    <col min="12" max="13" width="9" customWidth="1"/>
    <col min="14" max="18" width="9.16666666666667" customWidth="1"/>
    <col min="19" max="19" width="6.83333333333333" customWidth="1"/>
    <col min="20" max="20" width="9.16666666666667" customWidth="1"/>
  </cols>
  <sheetData>
    <row r="1" ht="30" customHeight="1" spans="1:1">
      <c r="A1" s="52" t="s">
        <v>35</v>
      </c>
    </row>
    <row r="2" ht="28.5" customHeight="1" spans="1:29">
      <c r="A2" s="53" t="s">
        <v>36</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row>
    <row r="3" ht="22.5" customHeight="1" spans="29:29">
      <c r="AC3" s="73" t="s">
        <v>46</v>
      </c>
    </row>
    <row r="4" ht="17.25" customHeight="1" spans="1:29">
      <c r="A4" s="54" t="s">
        <v>137</v>
      </c>
      <c r="B4" s="54" t="s">
        <v>138</v>
      </c>
      <c r="C4" s="55" t="s">
        <v>517</v>
      </c>
      <c r="D4" s="56"/>
      <c r="E4" s="56"/>
      <c r="F4" s="56"/>
      <c r="G4" s="56"/>
      <c r="H4" s="56"/>
      <c r="I4" s="56"/>
      <c r="J4" s="56"/>
      <c r="K4" s="68"/>
      <c r="L4" s="55" t="s">
        <v>518</v>
      </c>
      <c r="M4" s="56"/>
      <c r="N4" s="56"/>
      <c r="O4" s="56"/>
      <c r="P4" s="56"/>
      <c r="Q4" s="56"/>
      <c r="R4" s="56"/>
      <c r="S4" s="56"/>
      <c r="T4" s="68"/>
      <c r="U4" s="55" t="s">
        <v>519</v>
      </c>
      <c r="V4" s="56"/>
      <c r="W4" s="56"/>
      <c r="X4" s="56"/>
      <c r="Y4" s="56"/>
      <c r="Z4" s="56"/>
      <c r="AA4" s="56"/>
      <c r="AB4" s="56"/>
      <c r="AC4" s="68"/>
    </row>
    <row r="5" ht="17.25" customHeight="1" spans="1:29">
      <c r="A5" s="54"/>
      <c r="B5" s="54"/>
      <c r="C5" s="57" t="s">
        <v>141</v>
      </c>
      <c r="D5" s="55" t="s">
        <v>520</v>
      </c>
      <c r="E5" s="56"/>
      <c r="F5" s="56"/>
      <c r="G5" s="56"/>
      <c r="H5" s="56"/>
      <c r="I5" s="68"/>
      <c r="J5" s="69" t="s">
        <v>521</v>
      </c>
      <c r="K5" s="69" t="s">
        <v>522</v>
      </c>
      <c r="L5" s="57" t="s">
        <v>141</v>
      </c>
      <c r="M5" s="55" t="s">
        <v>520</v>
      </c>
      <c r="N5" s="56"/>
      <c r="O5" s="56"/>
      <c r="P5" s="56"/>
      <c r="Q5" s="56"/>
      <c r="R5" s="68"/>
      <c r="S5" s="69" t="s">
        <v>521</v>
      </c>
      <c r="T5" s="69" t="s">
        <v>522</v>
      </c>
      <c r="U5" s="57" t="s">
        <v>141</v>
      </c>
      <c r="V5" s="55" t="s">
        <v>520</v>
      </c>
      <c r="W5" s="56"/>
      <c r="X5" s="56"/>
      <c r="Y5" s="56"/>
      <c r="Z5" s="56"/>
      <c r="AA5" s="68"/>
      <c r="AB5" s="69" t="s">
        <v>521</v>
      </c>
      <c r="AC5" s="69" t="s">
        <v>522</v>
      </c>
    </row>
    <row r="6" ht="23.25" customHeight="1" spans="1:29">
      <c r="A6" s="54"/>
      <c r="B6" s="54"/>
      <c r="C6" s="58"/>
      <c r="D6" s="59" t="s">
        <v>149</v>
      </c>
      <c r="E6" s="59" t="s">
        <v>523</v>
      </c>
      <c r="F6" s="59" t="s">
        <v>524</v>
      </c>
      <c r="G6" s="59" t="s">
        <v>525</v>
      </c>
      <c r="H6" s="59"/>
      <c r="I6" s="59"/>
      <c r="J6" s="70"/>
      <c r="K6" s="70"/>
      <c r="L6" s="58"/>
      <c r="M6" s="59" t="s">
        <v>149</v>
      </c>
      <c r="N6" s="59" t="s">
        <v>523</v>
      </c>
      <c r="O6" s="59" t="s">
        <v>524</v>
      </c>
      <c r="P6" s="59" t="s">
        <v>525</v>
      </c>
      <c r="Q6" s="59"/>
      <c r="R6" s="59"/>
      <c r="S6" s="70"/>
      <c r="T6" s="70"/>
      <c r="U6" s="58"/>
      <c r="V6" s="59" t="s">
        <v>149</v>
      </c>
      <c r="W6" s="59" t="s">
        <v>523</v>
      </c>
      <c r="X6" s="59" t="s">
        <v>524</v>
      </c>
      <c r="Y6" s="59" t="s">
        <v>525</v>
      </c>
      <c r="Z6" s="59"/>
      <c r="AA6" s="59"/>
      <c r="AB6" s="70"/>
      <c r="AC6" s="70"/>
    </row>
    <row r="7" ht="37" customHeight="1" spans="1:29">
      <c r="A7" s="54"/>
      <c r="B7" s="54"/>
      <c r="C7" s="60"/>
      <c r="D7" s="59"/>
      <c r="E7" s="59"/>
      <c r="F7" s="59"/>
      <c r="G7" s="61" t="s">
        <v>149</v>
      </c>
      <c r="H7" s="61" t="s">
        <v>526</v>
      </c>
      <c r="I7" s="61" t="s">
        <v>527</v>
      </c>
      <c r="J7" s="71"/>
      <c r="K7" s="71"/>
      <c r="L7" s="60"/>
      <c r="M7" s="59"/>
      <c r="N7" s="59"/>
      <c r="O7" s="59"/>
      <c r="P7" s="61" t="s">
        <v>149</v>
      </c>
      <c r="Q7" s="61" t="s">
        <v>526</v>
      </c>
      <c r="R7" s="61" t="s">
        <v>527</v>
      </c>
      <c r="S7" s="71"/>
      <c r="T7" s="71"/>
      <c r="U7" s="60"/>
      <c r="V7" s="59"/>
      <c r="W7" s="59"/>
      <c r="X7" s="59"/>
      <c r="Y7" s="61" t="s">
        <v>149</v>
      </c>
      <c r="Z7" s="61" t="s">
        <v>526</v>
      </c>
      <c r="AA7" s="61" t="s">
        <v>527</v>
      </c>
      <c r="AB7" s="71"/>
      <c r="AC7" s="71"/>
    </row>
    <row r="8" ht="17.25" customHeight="1" spans="1:29">
      <c r="A8" s="62" t="s">
        <v>151</v>
      </c>
      <c r="B8" s="62" t="s">
        <v>151</v>
      </c>
      <c r="C8" s="62">
        <v>1</v>
      </c>
      <c r="D8" s="63">
        <v>2</v>
      </c>
      <c r="E8" s="63">
        <v>3</v>
      </c>
      <c r="F8" s="63">
        <v>4</v>
      </c>
      <c r="G8" s="62">
        <v>5</v>
      </c>
      <c r="H8" s="62">
        <v>6</v>
      </c>
      <c r="I8" s="62">
        <v>7</v>
      </c>
      <c r="J8" s="62">
        <v>8</v>
      </c>
      <c r="K8" s="62">
        <v>9</v>
      </c>
      <c r="L8" s="62">
        <v>10</v>
      </c>
      <c r="M8" s="62">
        <v>11</v>
      </c>
      <c r="N8" s="62">
        <v>12</v>
      </c>
      <c r="O8" s="62">
        <v>13</v>
      </c>
      <c r="P8" s="62">
        <v>14</v>
      </c>
      <c r="Q8" s="62">
        <v>15</v>
      </c>
      <c r="R8" s="62">
        <v>16</v>
      </c>
      <c r="S8" s="62">
        <v>17</v>
      </c>
      <c r="T8" s="62">
        <v>18</v>
      </c>
      <c r="U8" s="62" t="s">
        <v>528</v>
      </c>
      <c r="V8" s="62" t="s">
        <v>529</v>
      </c>
      <c r="W8" s="62" t="s">
        <v>530</v>
      </c>
      <c r="X8" s="62" t="s">
        <v>531</v>
      </c>
      <c r="Y8" s="62" t="s">
        <v>532</v>
      </c>
      <c r="Z8" s="62" t="s">
        <v>533</v>
      </c>
      <c r="AA8" s="62" t="s">
        <v>534</v>
      </c>
      <c r="AB8" s="62" t="s">
        <v>535</v>
      </c>
      <c r="AC8" s="62" t="s">
        <v>536</v>
      </c>
    </row>
    <row r="9" s="50" customFormat="1" ht="27" customHeight="1" spans="1:29">
      <c r="A9" s="64">
        <v>363</v>
      </c>
      <c r="B9" s="64" t="s">
        <v>152</v>
      </c>
      <c r="C9" s="64">
        <f>SUM(C10:C13)</f>
        <v>22</v>
      </c>
      <c r="D9" s="64">
        <f t="shared" ref="D9:AC9" si="0">SUM(D10:D13)</f>
        <v>7</v>
      </c>
      <c r="E9" s="64">
        <f t="shared" si="0"/>
        <v>0</v>
      </c>
      <c r="F9" s="64">
        <f t="shared" si="0"/>
        <v>7</v>
      </c>
      <c r="G9" s="64">
        <f t="shared" si="0"/>
        <v>0</v>
      </c>
      <c r="H9" s="64">
        <f t="shared" si="0"/>
        <v>0</v>
      </c>
      <c r="I9" s="64">
        <f t="shared" si="0"/>
        <v>0</v>
      </c>
      <c r="J9" s="64">
        <f t="shared" si="0"/>
        <v>8</v>
      </c>
      <c r="K9" s="64">
        <f t="shared" si="0"/>
        <v>7</v>
      </c>
      <c r="L9" s="64">
        <f t="shared" si="0"/>
        <v>22</v>
      </c>
      <c r="M9" s="64">
        <f t="shared" si="0"/>
        <v>7</v>
      </c>
      <c r="N9" s="64">
        <f t="shared" si="0"/>
        <v>0</v>
      </c>
      <c r="O9" s="64">
        <f t="shared" si="0"/>
        <v>7</v>
      </c>
      <c r="P9" s="64">
        <f t="shared" si="0"/>
        <v>0</v>
      </c>
      <c r="Q9" s="64">
        <f t="shared" si="0"/>
        <v>0</v>
      </c>
      <c r="R9" s="64">
        <f t="shared" si="0"/>
        <v>0</v>
      </c>
      <c r="S9" s="64">
        <f t="shared" si="0"/>
        <v>8</v>
      </c>
      <c r="T9" s="64">
        <f t="shared" si="0"/>
        <v>7</v>
      </c>
      <c r="U9" s="64">
        <f t="shared" si="0"/>
        <v>0</v>
      </c>
      <c r="V9" s="64">
        <f t="shared" si="0"/>
        <v>0</v>
      </c>
      <c r="W9" s="64">
        <f t="shared" si="0"/>
        <v>0</v>
      </c>
      <c r="X9" s="64">
        <f t="shared" si="0"/>
        <v>0</v>
      </c>
      <c r="Y9" s="64">
        <f t="shared" si="0"/>
        <v>0</v>
      </c>
      <c r="Z9" s="64">
        <f t="shared" si="0"/>
        <v>0</v>
      </c>
      <c r="AA9" s="64">
        <f t="shared" si="0"/>
        <v>0</v>
      </c>
      <c r="AB9" s="64">
        <f t="shared" si="0"/>
        <v>0</v>
      </c>
      <c r="AC9" s="64">
        <f t="shared" si="0"/>
        <v>0</v>
      </c>
    </row>
    <row r="10" s="51" customFormat="1" ht="27" customHeight="1" spans="1:29">
      <c r="A10" s="65">
        <v>363001</v>
      </c>
      <c r="B10" s="65" t="s">
        <v>153</v>
      </c>
      <c r="C10" s="66">
        <f t="shared" ref="C10:C13" si="1">D10+J10+K10</f>
        <v>13.4</v>
      </c>
      <c r="D10" s="66">
        <f t="shared" ref="D10:D13" si="2">E10+F10+G10</f>
        <v>4.7</v>
      </c>
      <c r="E10" s="66"/>
      <c r="F10" s="66">
        <v>4.7</v>
      </c>
      <c r="G10" s="66">
        <f t="shared" ref="G10:G13" si="3">SUM(H10:I10)</f>
        <v>0</v>
      </c>
      <c r="H10" s="66"/>
      <c r="I10" s="66"/>
      <c r="J10" s="66">
        <v>4.7</v>
      </c>
      <c r="K10" s="66">
        <v>4</v>
      </c>
      <c r="L10" s="66">
        <v>13.4</v>
      </c>
      <c r="M10" s="66">
        <v>4.7</v>
      </c>
      <c r="N10" s="66"/>
      <c r="O10" s="66">
        <v>4.7</v>
      </c>
      <c r="P10" s="66">
        <v>0</v>
      </c>
      <c r="Q10" s="66"/>
      <c r="R10" s="66"/>
      <c r="S10" s="66">
        <v>4.7</v>
      </c>
      <c r="T10" s="66">
        <v>4</v>
      </c>
      <c r="U10" s="66"/>
      <c r="V10" s="66"/>
      <c r="W10" s="66"/>
      <c r="X10" s="66"/>
      <c r="Y10" s="66"/>
      <c r="Z10" s="66"/>
      <c r="AA10" s="66"/>
      <c r="AB10" s="66"/>
      <c r="AC10" s="66"/>
    </row>
    <row r="11" s="51" customFormat="1" ht="27" customHeight="1" spans="1:29">
      <c r="A11" s="65">
        <v>363002</v>
      </c>
      <c r="B11" s="65" t="s">
        <v>154</v>
      </c>
      <c r="C11" s="66">
        <f t="shared" si="1"/>
        <v>1.7</v>
      </c>
      <c r="D11" s="66">
        <f t="shared" si="2"/>
        <v>0.5</v>
      </c>
      <c r="E11" s="66"/>
      <c r="F11" s="66">
        <v>0.5</v>
      </c>
      <c r="G11" s="66">
        <f t="shared" si="3"/>
        <v>0</v>
      </c>
      <c r="H11" s="66"/>
      <c r="I11" s="66"/>
      <c r="J11" s="66">
        <v>0.5</v>
      </c>
      <c r="K11" s="66">
        <v>0.7</v>
      </c>
      <c r="L11" s="66">
        <v>1.7</v>
      </c>
      <c r="M11" s="66">
        <v>0.5</v>
      </c>
      <c r="N11" s="66"/>
      <c r="O11" s="66">
        <v>0.5</v>
      </c>
      <c r="P11" s="66">
        <v>0</v>
      </c>
      <c r="Q11" s="66"/>
      <c r="R11" s="66"/>
      <c r="S11" s="66">
        <v>0.5</v>
      </c>
      <c r="T11" s="66">
        <v>0.7</v>
      </c>
      <c r="U11" s="66"/>
      <c r="V11" s="66"/>
      <c r="W11" s="66"/>
      <c r="X11" s="66"/>
      <c r="Y11" s="66"/>
      <c r="Z11" s="66"/>
      <c r="AA11" s="66"/>
      <c r="AB11" s="66"/>
      <c r="AC11" s="66"/>
    </row>
    <row r="12" s="51" customFormat="1" ht="27" customHeight="1" spans="1:29">
      <c r="A12" s="65">
        <v>363003</v>
      </c>
      <c r="B12" s="67" t="s">
        <v>155</v>
      </c>
      <c r="C12" s="66">
        <f t="shared" si="1"/>
        <v>3.8</v>
      </c>
      <c r="D12" s="66">
        <f t="shared" si="2"/>
        <v>1</v>
      </c>
      <c r="E12" s="66"/>
      <c r="F12" s="66">
        <v>1</v>
      </c>
      <c r="G12" s="66">
        <f t="shared" si="3"/>
        <v>0</v>
      </c>
      <c r="H12" s="66"/>
      <c r="I12" s="66"/>
      <c r="J12" s="66">
        <v>2</v>
      </c>
      <c r="K12" s="66">
        <v>0.8</v>
      </c>
      <c r="L12" s="66">
        <v>3.8</v>
      </c>
      <c r="M12" s="66">
        <v>1</v>
      </c>
      <c r="N12" s="66"/>
      <c r="O12" s="66">
        <v>1</v>
      </c>
      <c r="P12" s="66">
        <v>0</v>
      </c>
      <c r="Q12" s="66"/>
      <c r="R12" s="66"/>
      <c r="S12" s="66">
        <v>2</v>
      </c>
      <c r="T12" s="66">
        <v>0.8</v>
      </c>
      <c r="U12" s="66"/>
      <c r="V12" s="66"/>
      <c r="W12" s="66"/>
      <c r="X12" s="66"/>
      <c r="Y12" s="66"/>
      <c r="Z12" s="66"/>
      <c r="AA12" s="66"/>
      <c r="AB12" s="66"/>
      <c r="AC12" s="66"/>
    </row>
    <row r="13" s="51" customFormat="1" ht="27" customHeight="1" spans="1:29">
      <c r="A13" s="65">
        <v>363004</v>
      </c>
      <c r="B13" s="65" t="s">
        <v>156</v>
      </c>
      <c r="C13" s="66">
        <f t="shared" si="1"/>
        <v>3.1</v>
      </c>
      <c r="D13" s="66">
        <f t="shared" si="2"/>
        <v>0.8</v>
      </c>
      <c r="E13" s="66"/>
      <c r="F13" s="66">
        <v>0.8</v>
      </c>
      <c r="G13" s="66">
        <f t="shared" si="3"/>
        <v>0</v>
      </c>
      <c r="H13" s="66"/>
      <c r="I13" s="66"/>
      <c r="J13" s="66">
        <v>0.8</v>
      </c>
      <c r="K13" s="66">
        <v>1.5</v>
      </c>
      <c r="L13" s="72">
        <v>3.1</v>
      </c>
      <c r="M13" s="66">
        <v>0.8</v>
      </c>
      <c r="N13" s="66"/>
      <c r="O13" s="66">
        <v>0.8</v>
      </c>
      <c r="P13" s="66">
        <v>0</v>
      </c>
      <c r="Q13" s="66"/>
      <c r="R13" s="66"/>
      <c r="S13" s="66">
        <v>0.8</v>
      </c>
      <c r="T13" s="66">
        <v>1.5</v>
      </c>
      <c r="U13" s="66"/>
      <c r="V13" s="66"/>
      <c r="W13" s="66"/>
      <c r="X13" s="66"/>
      <c r="Y13" s="66"/>
      <c r="Z13" s="66"/>
      <c r="AA13" s="66"/>
      <c r="AB13" s="66"/>
      <c r="AC13" s="66"/>
    </row>
    <row r="14" customHeight="1" spans="6:11">
      <c r="F14" s="52"/>
      <c r="G14" s="52"/>
      <c r="H14" s="52"/>
      <c r="I14" s="52"/>
      <c r="J14" s="52"/>
      <c r="K14" s="52"/>
    </row>
    <row r="15" customHeight="1" spans="7:11">
      <c r="G15" s="52"/>
      <c r="H15" s="52"/>
      <c r="K15" s="52"/>
    </row>
    <row r="16" customHeight="1" spans="8:11">
      <c r="H16" s="52"/>
      <c r="K16" s="52"/>
    </row>
    <row r="17" customHeight="1" spans="8:11">
      <c r="H17" s="52"/>
      <c r="K17" s="52"/>
    </row>
    <row r="18" customHeight="1" spans="9:11">
      <c r="I18" s="52"/>
      <c r="K18" s="52"/>
    </row>
    <row r="19" customHeight="1" spans="9:10">
      <c r="I19" s="52"/>
      <c r="J19" s="5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M13" sqref="M13"/>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37</v>
      </c>
      <c r="B1" s="3"/>
      <c r="C1" s="3"/>
      <c r="D1" s="3"/>
    </row>
    <row r="2" ht="33.75" customHeight="1" spans="1:5">
      <c r="A2" s="4" t="s">
        <v>38</v>
      </c>
      <c r="B2" s="4"/>
      <c r="C2" s="4"/>
      <c r="D2" s="4"/>
      <c r="E2" s="4"/>
    </row>
    <row r="3" customHeight="1" spans="1:5">
      <c r="A3" s="5"/>
      <c r="B3" s="5"/>
      <c r="C3" s="5"/>
      <c r="D3" s="5"/>
      <c r="E3" s="5"/>
    </row>
    <row r="4" ht="21.75" customHeight="1" spans="1:4">
      <c r="A4" s="6"/>
      <c r="B4" s="7"/>
      <c r="C4" s="8"/>
      <c r="D4" s="8"/>
    </row>
    <row r="5" ht="21.95" customHeight="1" spans="1:5">
      <c r="A5" s="9" t="s">
        <v>537</v>
      </c>
      <c r="B5" s="10"/>
      <c r="C5" s="10"/>
      <c r="D5" s="9"/>
      <c r="E5" s="11"/>
    </row>
    <row r="6" ht="21.95" customHeight="1" spans="1:5">
      <c r="A6" s="12" t="s">
        <v>538</v>
      </c>
      <c r="B6" s="13"/>
      <c r="C6" s="13"/>
      <c r="D6" s="14"/>
      <c r="E6" s="14"/>
    </row>
    <row r="7" ht="21.95" customHeight="1" spans="1:5">
      <c r="A7" s="15" t="s">
        <v>539</v>
      </c>
      <c r="B7" s="16"/>
      <c r="C7" s="17"/>
      <c r="D7" s="18" t="s">
        <v>540</v>
      </c>
      <c r="E7" s="18"/>
    </row>
    <row r="8" ht="21.95" customHeight="1" spans="1:5">
      <c r="A8" s="19"/>
      <c r="B8" s="20"/>
      <c r="C8" s="21"/>
      <c r="D8" s="18" t="s">
        <v>541</v>
      </c>
      <c r="E8" s="18"/>
    </row>
    <row r="9" ht="21.95" customHeight="1" spans="1:5">
      <c r="A9" s="22"/>
      <c r="B9" s="23"/>
      <c r="C9" s="24"/>
      <c r="D9" s="18" t="s">
        <v>542</v>
      </c>
      <c r="E9" s="18"/>
    </row>
    <row r="10" ht="21.95" customHeight="1" spans="1:5">
      <c r="A10" s="25" t="s">
        <v>543</v>
      </c>
      <c r="B10" s="12" t="s">
        <v>544</v>
      </c>
      <c r="C10" s="13"/>
      <c r="D10" s="13"/>
      <c r="E10" s="26"/>
    </row>
    <row r="11" ht="101.1" customHeight="1" spans="1:5">
      <c r="A11" s="27"/>
      <c r="B11" s="28" t="s">
        <v>545</v>
      </c>
      <c r="C11" s="28"/>
      <c r="D11" s="28"/>
      <c r="E11" s="28"/>
    </row>
    <row r="12" ht="24" spans="1:5">
      <c r="A12" s="14" t="s">
        <v>546</v>
      </c>
      <c r="B12" s="29" t="s">
        <v>547</v>
      </c>
      <c r="C12" s="14" t="s">
        <v>548</v>
      </c>
      <c r="D12" s="14" t="s">
        <v>549</v>
      </c>
      <c r="E12" s="14" t="s">
        <v>550</v>
      </c>
    </row>
    <row r="13" ht="21.95" customHeight="1" spans="1:5">
      <c r="A13" s="14"/>
      <c r="B13" s="14" t="s">
        <v>551</v>
      </c>
      <c r="C13" s="14" t="s">
        <v>552</v>
      </c>
      <c r="D13" s="18" t="s">
        <v>553</v>
      </c>
      <c r="E13" s="30"/>
    </row>
    <row r="14" ht="21.95" customHeight="1" spans="1:5">
      <c r="A14" s="14"/>
      <c r="B14" s="25"/>
      <c r="C14" s="14"/>
      <c r="D14" s="18" t="s">
        <v>554</v>
      </c>
      <c r="E14" s="30"/>
    </row>
    <row r="15" ht="21.95" customHeight="1" spans="1:5">
      <c r="A15" s="14"/>
      <c r="B15" s="25"/>
      <c r="C15" s="14"/>
      <c r="D15" s="18" t="s">
        <v>555</v>
      </c>
      <c r="E15" s="30"/>
    </row>
    <row r="16" ht="21.95" customHeight="1" spans="1:5">
      <c r="A16" s="14"/>
      <c r="B16" s="25"/>
      <c r="C16" s="14" t="s">
        <v>556</v>
      </c>
      <c r="D16" s="18" t="s">
        <v>553</v>
      </c>
      <c r="E16" s="30"/>
    </row>
    <row r="17" ht="21.95" customHeight="1" spans="1:5">
      <c r="A17" s="14"/>
      <c r="B17" s="25"/>
      <c r="C17" s="14"/>
      <c r="D17" s="18" t="s">
        <v>554</v>
      </c>
      <c r="E17" s="30"/>
    </row>
    <row r="18" ht="21.95" customHeight="1" spans="1:5">
      <c r="A18" s="14"/>
      <c r="B18" s="25"/>
      <c r="C18" s="14"/>
      <c r="D18" s="18" t="s">
        <v>555</v>
      </c>
      <c r="E18" s="30"/>
    </row>
    <row r="19" ht="21.95" customHeight="1" spans="1:5">
      <c r="A19" s="14"/>
      <c r="B19" s="25"/>
      <c r="C19" s="14" t="s">
        <v>557</v>
      </c>
      <c r="D19" s="18" t="s">
        <v>553</v>
      </c>
      <c r="E19" s="30"/>
    </row>
    <row r="20" ht="21.95" customHeight="1" spans="1:5">
      <c r="A20" s="14"/>
      <c r="B20" s="25"/>
      <c r="C20" s="14"/>
      <c r="D20" s="18" t="s">
        <v>554</v>
      </c>
      <c r="E20" s="30"/>
    </row>
    <row r="21" ht="21.95" customHeight="1" spans="1:5">
      <c r="A21" s="14"/>
      <c r="B21" s="25"/>
      <c r="C21" s="14"/>
      <c r="D21" s="18" t="s">
        <v>555</v>
      </c>
      <c r="E21" s="30"/>
    </row>
    <row r="22" ht="21.95" customHeight="1" spans="1:5">
      <c r="A22" s="14"/>
      <c r="B22" s="25"/>
      <c r="C22" s="14" t="s">
        <v>558</v>
      </c>
      <c r="D22" s="18" t="s">
        <v>553</v>
      </c>
      <c r="E22" s="30"/>
    </row>
    <row r="23" ht="21.95" customHeight="1" spans="1:5">
      <c r="A23" s="14"/>
      <c r="B23" s="25"/>
      <c r="C23" s="14"/>
      <c r="D23" s="18" t="s">
        <v>554</v>
      </c>
      <c r="E23" s="30"/>
    </row>
    <row r="24" ht="21.95" customHeight="1" spans="1:5">
      <c r="A24" s="14"/>
      <c r="B24" s="25"/>
      <c r="C24" s="14"/>
      <c r="D24" s="18" t="s">
        <v>555</v>
      </c>
      <c r="E24" s="30"/>
    </row>
    <row r="25" ht="21.95" customHeight="1" spans="1:5">
      <c r="A25" s="14"/>
      <c r="B25" s="25"/>
      <c r="C25" s="14" t="s">
        <v>559</v>
      </c>
      <c r="D25" s="30"/>
      <c r="E25" s="14"/>
    </row>
    <row r="26" ht="21.95" customHeight="1" spans="1:5">
      <c r="A26" s="14"/>
      <c r="B26" s="14" t="s">
        <v>560</v>
      </c>
      <c r="C26" s="14" t="s">
        <v>561</v>
      </c>
      <c r="D26" s="18" t="s">
        <v>553</v>
      </c>
      <c r="E26" s="30"/>
    </row>
    <row r="27" ht="21.95" customHeight="1" spans="1:5">
      <c r="A27" s="14"/>
      <c r="B27" s="25"/>
      <c r="C27" s="14"/>
      <c r="D27" s="18" t="s">
        <v>554</v>
      </c>
      <c r="E27" s="30"/>
    </row>
    <row r="28" ht="21.95" customHeight="1" spans="1:5">
      <c r="A28" s="14"/>
      <c r="B28" s="25"/>
      <c r="C28" s="14"/>
      <c r="D28" s="18" t="s">
        <v>555</v>
      </c>
      <c r="E28" s="30"/>
    </row>
    <row r="29" ht="21.95" customHeight="1" spans="1:5">
      <c r="A29" s="14"/>
      <c r="B29" s="25"/>
      <c r="C29" s="14" t="s">
        <v>562</v>
      </c>
      <c r="D29" s="18" t="s">
        <v>553</v>
      </c>
      <c r="E29" s="30"/>
    </row>
    <row r="30" ht="21.95" customHeight="1" spans="1:5">
      <c r="A30" s="14"/>
      <c r="B30" s="25"/>
      <c r="C30" s="14"/>
      <c r="D30" s="18" t="s">
        <v>554</v>
      </c>
      <c r="E30" s="30"/>
    </row>
    <row r="31" ht="21.95" customHeight="1" spans="1:5">
      <c r="A31" s="14"/>
      <c r="B31" s="25"/>
      <c r="C31" s="14"/>
      <c r="D31" s="18" t="s">
        <v>555</v>
      </c>
      <c r="E31" s="30"/>
    </row>
    <row r="32" ht="21.95" customHeight="1" spans="1:5">
      <c r="A32" s="14"/>
      <c r="B32" s="25"/>
      <c r="C32" s="14" t="s">
        <v>563</v>
      </c>
      <c r="D32" s="18" t="s">
        <v>553</v>
      </c>
      <c r="E32" s="30"/>
    </row>
    <row r="33" ht="21.95" customHeight="1" spans="1:5">
      <c r="A33" s="14"/>
      <c r="B33" s="25"/>
      <c r="C33" s="14"/>
      <c r="D33" s="18" t="s">
        <v>554</v>
      </c>
      <c r="E33" s="30"/>
    </row>
    <row r="34" ht="21.95" customHeight="1" spans="1:5">
      <c r="A34" s="14"/>
      <c r="B34" s="25"/>
      <c r="C34" s="14"/>
      <c r="D34" s="18" t="s">
        <v>555</v>
      </c>
      <c r="E34" s="30"/>
    </row>
    <row r="35" ht="21.95" customHeight="1" spans="1:5">
      <c r="A35" s="14"/>
      <c r="B35" s="25"/>
      <c r="C35" s="14" t="s">
        <v>564</v>
      </c>
      <c r="D35" s="18" t="s">
        <v>553</v>
      </c>
      <c r="E35" s="30"/>
    </row>
    <row r="36" ht="21.95" customHeight="1" spans="1:5">
      <c r="A36" s="14"/>
      <c r="B36" s="25"/>
      <c r="C36" s="14"/>
      <c r="D36" s="18" t="s">
        <v>554</v>
      </c>
      <c r="E36" s="30"/>
    </row>
    <row r="37" ht="21.95" customHeight="1" spans="1:5">
      <c r="A37" s="14"/>
      <c r="B37" s="25"/>
      <c r="C37" s="14"/>
      <c r="D37" s="18" t="s">
        <v>555</v>
      </c>
      <c r="E37" s="30"/>
    </row>
    <row r="38" ht="21.95" customHeight="1" spans="1:5">
      <c r="A38" s="14"/>
      <c r="B38" s="25"/>
      <c r="C38" s="14" t="s">
        <v>559</v>
      </c>
      <c r="D38" s="30"/>
      <c r="E38" s="30"/>
    </row>
    <row r="39" ht="21.95" customHeight="1" spans="1:5">
      <c r="A39" s="14"/>
      <c r="B39" s="14" t="s">
        <v>565</v>
      </c>
      <c r="C39" s="14" t="s">
        <v>566</v>
      </c>
      <c r="D39" s="18" t="s">
        <v>553</v>
      </c>
      <c r="E39" s="25"/>
    </row>
    <row r="40" ht="21.95" customHeight="1" spans="1:5">
      <c r="A40" s="14"/>
      <c r="B40" s="14"/>
      <c r="C40" s="14"/>
      <c r="D40" s="18" t="s">
        <v>554</v>
      </c>
      <c r="E40" s="14"/>
    </row>
    <row r="41" ht="21.95" customHeight="1" spans="1:5">
      <c r="A41" s="14"/>
      <c r="B41" s="14"/>
      <c r="C41" s="14"/>
      <c r="D41" s="18" t="s">
        <v>555</v>
      </c>
      <c r="E41" s="14"/>
    </row>
    <row r="42" ht="21.95" customHeight="1" spans="1:5">
      <c r="A42" s="14"/>
      <c r="B42" s="14"/>
      <c r="C42" s="14" t="s">
        <v>559</v>
      </c>
      <c r="D42" s="30"/>
      <c r="E42" s="14"/>
    </row>
    <row r="43" ht="27" customHeight="1" spans="1:5">
      <c r="A43" s="33" t="s">
        <v>567</v>
      </c>
      <c r="B43" s="33"/>
      <c r="C43" s="33"/>
      <c r="D43" s="33"/>
      <c r="E43" s="33"/>
    </row>
  </sheetData>
  <sheetProtection sheet="1" objects="1" scenario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M13" sqref="M13"/>
    </sheetView>
  </sheetViews>
  <sheetFormatPr defaultColWidth="12" defaultRowHeight="14.25" outlineLevelCol="7"/>
  <cols>
    <col min="1" max="1" width="12" style="36"/>
    <col min="2" max="3" width="16.3333333333333" style="36" customWidth="1"/>
    <col min="4" max="4" width="9.33333333333333" style="36" customWidth="1"/>
    <col min="5" max="5" width="42" style="36" customWidth="1"/>
    <col min="6" max="8" width="18" style="36" customWidth="1"/>
    <col min="9" max="16384" width="12" style="36"/>
  </cols>
  <sheetData>
    <row r="1" s="34" customFormat="1" ht="16.5" customHeight="1" spans="1:4">
      <c r="A1" s="37" t="s">
        <v>41</v>
      </c>
      <c r="B1" s="38"/>
      <c r="C1" s="38"/>
      <c r="D1" s="38"/>
    </row>
    <row r="2" ht="23.25" customHeight="1" spans="1:8">
      <c r="A2" s="39" t="s">
        <v>42</v>
      </c>
      <c r="B2" s="39"/>
      <c r="C2" s="39"/>
      <c r="D2" s="39"/>
      <c r="E2" s="39"/>
      <c r="F2" s="39"/>
      <c r="G2" s="39"/>
      <c r="H2" s="39"/>
    </row>
    <row r="3" ht="18" customHeight="1" spans="1:8">
      <c r="A3" s="40"/>
      <c r="B3" s="40"/>
      <c r="C3" s="40"/>
      <c r="D3" s="40"/>
      <c r="E3" s="40"/>
      <c r="F3" s="40"/>
      <c r="G3" s="40"/>
      <c r="H3" s="40"/>
    </row>
    <row r="4" s="34" customFormat="1" ht="17.25" customHeight="1" spans="1:4">
      <c r="A4" s="37"/>
      <c r="B4" s="37"/>
      <c r="C4" s="37"/>
      <c r="D4" s="37"/>
    </row>
    <row r="5" ht="21.95" customHeight="1" spans="1:8">
      <c r="A5" s="41" t="s">
        <v>568</v>
      </c>
      <c r="B5" s="41"/>
      <c r="C5" s="41"/>
      <c r="D5" s="41" t="s">
        <v>152</v>
      </c>
      <c r="E5" s="41"/>
      <c r="F5" s="41"/>
      <c r="G5" s="41"/>
      <c r="H5" s="41"/>
    </row>
    <row r="6" ht="21.95" customHeight="1" spans="1:8">
      <c r="A6" s="41" t="s">
        <v>569</v>
      </c>
      <c r="B6" s="41" t="s">
        <v>570</v>
      </c>
      <c r="C6" s="41"/>
      <c r="D6" s="42" t="s">
        <v>571</v>
      </c>
      <c r="E6" s="42"/>
      <c r="F6" s="42" t="s">
        <v>572</v>
      </c>
      <c r="G6" s="42"/>
      <c r="H6" s="42"/>
    </row>
    <row r="7" ht="21.95" customHeight="1" spans="1:8">
      <c r="A7" s="41"/>
      <c r="B7" s="41"/>
      <c r="C7" s="41"/>
      <c r="D7" s="42"/>
      <c r="E7" s="42"/>
      <c r="F7" s="42" t="s">
        <v>573</v>
      </c>
      <c r="G7" s="42" t="s">
        <v>574</v>
      </c>
      <c r="H7" s="42" t="s">
        <v>575</v>
      </c>
    </row>
    <row r="8" ht="81" customHeight="1" spans="1:8">
      <c r="A8" s="41"/>
      <c r="B8" s="41" t="s">
        <v>366</v>
      </c>
      <c r="C8" s="41"/>
      <c r="D8" s="41" t="s">
        <v>576</v>
      </c>
      <c r="E8" s="41"/>
      <c r="F8" s="42">
        <v>42</v>
      </c>
      <c r="G8" s="42">
        <v>42</v>
      </c>
      <c r="H8" s="42">
        <v>0</v>
      </c>
    </row>
    <row r="9" ht="21.95" customHeight="1" spans="1:8">
      <c r="A9" s="41"/>
      <c r="B9" s="41"/>
      <c r="C9" s="41"/>
      <c r="D9" s="41"/>
      <c r="E9" s="41"/>
      <c r="F9" s="42"/>
      <c r="G9" s="42"/>
      <c r="H9" s="42"/>
    </row>
    <row r="10" ht="21.95" customHeight="1" spans="1:8">
      <c r="A10" s="41"/>
      <c r="B10" s="41"/>
      <c r="C10" s="41"/>
      <c r="D10" s="41"/>
      <c r="E10" s="41"/>
      <c r="F10" s="42"/>
      <c r="G10" s="42"/>
      <c r="H10" s="42"/>
    </row>
    <row r="11" ht="21.95" customHeight="1" spans="1:8">
      <c r="A11" s="41"/>
      <c r="B11" s="41"/>
      <c r="C11" s="41"/>
      <c r="D11" s="41"/>
      <c r="E11" s="41"/>
      <c r="F11" s="42"/>
      <c r="G11" s="42"/>
      <c r="H11" s="42"/>
    </row>
    <row r="12" ht="21.95" customHeight="1" spans="1:8">
      <c r="A12" s="41"/>
      <c r="B12" s="41" t="s">
        <v>577</v>
      </c>
      <c r="C12" s="41"/>
      <c r="D12" s="41"/>
      <c r="E12" s="42"/>
      <c r="F12" s="42">
        <v>42</v>
      </c>
      <c r="G12" s="42">
        <v>42</v>
      </c>
      <c r="H12" s="42">
        <v>0</v>
      </c>
    </row>
    <row r="13" ht="69" customHeight="1" spans="1:8">
      <c r="A13" s="42" t="s">
        <v>578</v>
      </c>
      <c r="B13" s="43" t="s">
        <v>579</v>
      </c>
      <c r="C13" s="44"/>
      <c r="D13" s="44"/>
      <c r="E13" s="44"/>
      <c r="F13" s="44"/>
      <c r="G13" s="44"/>
      <c r="H13" s="44"/>
    </row>
    <row r="14" ht="21.95" customHeight="1" spans="1:8">
      <c r="A14" s="41" t="s">
        <v>580</v>
      </c>
      <c r="B14" s="42" t="s">
        <v>581</v>
      </c>
      <c r="C14" s="42" t="s">
        <v>548</v>
      </c>
      <c r="D14" s="42"/>
      <c r="E14" s="42" t="s">
        <v>549</v>
      </c>
      <c r="F14" s="42"/>
      <c r="G14" s="42" t="s">
        <v>550</v>
      </c>
      <c r="H14" s="42"/>
    </row>
    <row r="15" ht="21.95" customHeight="1" spans="1:8">
      <c r="A15" s="42"/>
      <c r="B15" s="42" t="s">
        <v>582</v>
      </c>
      <c r="C15" s="42" t="s">
        <v>552</v>
      </c>
      <c r="D15" s="42"/>
      <c r="E15" s="45" t="s">
        <v>553</v>
      </c>
      <c r="F15" s="46"/>
      <c r="G15" s="46"/>
      <c r="H15" s="46"/>
    </row>
    <row r="16" ht="21.95" customHeight="1" spans="1:8">
      <c r="A16" s="42"/>
      <c r="B16" s="42"/>
      <c r="C16" s="42"/>
      <c r="D16" s="42"/>
      <c r="E16" s="45" t="s">
        <v>554</v>
      </c>
      <c r="F16" s="46"/>
      <c r="G16" s="46"/>
      <c r="H16" s="46"/>
    </row>
    <row r="17" ht="21.95" customHeight="1" spans="1:8">
      <c r="A17" s="42"/>
      <c r="B17" s="42"/>
      <c r="C17" s="42"/>
      <c r="D17" s="42"/>
      <c r="E17" s="45" t="s">
        <v>555</v>
      </c>
      <c r="F17" s="46"/>
      <c r="G17" s="46"/>
      <c r="H17" s="46"/>
    </row>
    <row r="18" ht="21.95" customHeight="1" spans="1:8">
      <c r="A18" s="42"/>
      <c r="B18" s="42"/>
      <c r="C18" s="41" t="s">
        <v>556</v>
      </c>
      <c r="D18" s="41"/>
      <c r="E18" s="45" t="s">
        <v>553</v>
      </c>
      <c r="F18" s="46"/>
      <c r="G18" s="46"/>
      <c r="H18" s="46"/>
    </row>
    <row r="19" ht="21.95" customHeight="1" spans="1:8">
      <c r="A19" s="42"/>
      <c r="B19" s="42"/>
      <c r="C19" s="41"/>
      <c r="D19" s="41"/>
      <c r="E19" s="45" t="s">
        <v>554</v>
      </c>
      <c r="F19" s="46"/>
      <c r="G19" s="47"/>
      <c r="H19" s="47"/>
    </row>
    <row r="20" ht="21.95" customHeight="1" spans="1:8">
      <c r="A20" s="42"/>
      <c r="B20" s="42"/>
      <c r="C20" s="41"/>
      <c r="D20" s="41"/>
      <c r="E20" s="45" t="s">
        <v>555</v>
      </c>
      <c r="F20" s="48"/>
      <c r="G20" s="46"/>
      <c r="H20" s="46"/>
    </row>
    <row r="21" ht="21.95" customHeight="1" spans="1:8">
      <c r="A21" s="42"/>
      <c r="B21" s="42"/>
      <c r="C21" s="41" t="s">
        <v>557</v>
      </c>
      <c r="D21" s="41"/>
      <c r="E21" s="45" t="s">
        <v>553</v>
      </c>
      <c r="F21" s="48"/>
      <c r="G21" s="46"/>
      <c r="H21" s="46"/>
    </row>
    <row r="22" ht="21.95" customHeight="1" spans="1:8">
      <c r="A22" s="42"/>
      <c r="B22" s="42"/>
      <c r="C22" s="41"/>
      <c r="D22" s="41"/>
      <c r="E22" s="45" t="s">
        <v>554</v>
      </c>
      <c r="F22" s="46"/>
      <c r="G22" s="49"/>
      <c r="H22" s="49"/>
    </row>
    <row r="23" ht="21.95" customHeight="1" spans="1:8">
      <c r="A23" s="42"/>
      <c r="B23" s="42"/>
      <c r="C23" s="41"/>
      <c r="D23" s="41"/>
      <c r="E23" s="45" t="s">
        <v>555</v>
      </c>
      <c r="F23" s="46"/>
      <c r="G23" s="46"/>
      <c r="H23" s="46"/>
    </row>
    <row r="24" ht="21.95" customHeight="1" spans="1:8">
      <c r="A24" s="42"/>
      <c r="B24" s="42"/>
      <c r="C24" s="41" t="s">
        <v>558</v>
      </c>
      <c r="D24" s="41"/>
      <c r="E24" s="45" t="s">
        <v>553</v>
      </c>
      <c r="F24" s="46"/>
      <c r="G24" s="46"/>
      <c r="H24" s="46"/>
    </row>
    <row r="25" ht="21.95" customHeight="1" spans="1:8">
      <c r="A25" s="42"/>
      <c r="B25" s="42"/>
      <c r="C25" s="41"/>
      <c r="D25" s="41"/>
      <c r="E25" s="45" t="s">
        <v>554</v>
      </c>
      <c r="F25" s="46"/>
      <c r="G25" s="46"/>
      <c r="H25" s="46"/>
    </row>
    <row r="26" ht="21.95" customHeight="1" spans="1:8">
      <c r="A26" s="42"/>
      <c r="B26" s="42"/>
      <c r="C26" s="41"/>
      <c r="D26" s="41"/>
      <c r="E26" s="45" t="s">
        <v>555</v>
      </c>
      <c r="F26" s="46"/>
      <c r="G26" s="46"/>
      <c r="H26" s="46"/>
    </row>
    <row r="27" ht="21.95" customHeight="1" spans="1:8">
      <c r="A27" s="42"/>
      <c r="B27" s="42"/>
      <c r="C27" s="41" t="s">
        <v>559</v>
      </c>
      <c r="D27" s="41"/>
      <c r="E27" s="46"/>
      <c r="F27" s="46"/>
      <c r="G27" s="46"/>
      <c r="H27" s="46"/>
    </row>
    <row r="28" ht="21.95" customHeight="1" spans="1:8">
      <c r="A28" s="42"/>
      <c r="B28" s="42" t="s">
        <v>583</v>
      </c>
      <c r="C28" s="41" t="s">
        <v>561</v>
      </c>
      <c r="D28" s="41"/>
      <c r="E28" s="45" t="s">
        <v>553</v>
      </c>
      <c r="F28" s="46"/>
      <c r="G28" s="46"/>
      <c r="H28" s="46"/>
    </row>
    <row r="29" ht="21.95" customHeight="1" spans="1:8">
      <c r="A29" s="42"/>
      <c r="B29" s="42"/>
      <c r="C29" s="41"/>
      <c r="D29" s="41"/>
      <c r="E29" s="45" t="s">
        <v>554</v>
      </c>
      <c r="F29" s="46"/>
      <c r="G29" s="46"/>
      <c r="H29" s="46"/>
    </row>
    <row r="30" ht="21.95" customHeight="1" spans="1:8">
      <c r="A30" s="42"/>
      <c r="B30" s="42"/>
      <c r="C30" s="41"/>
      <c r="D30" s="41"/>
      <c r="E30" s="45" t="s">
        <v>555</v>
      </c>
      <c r="F30" s="46"/>
      <c r="G30" s="46"/>
      <c r="H30" s="46"/>
    </row>
    <row r="31" ht="21.95" customHeight="1" spans="1:8">
      <c r="A31" s="42"/>
      <c r="B31" s="42"/>
      <c r="C31" s="41" t="s">
        <v>562</v>
      </c>
      <c r="D31" s="41"/>
      <c r="E31" s="45" t="s">
        <v>553</v>
      </c>
      <c r="F31" s="46"/>
      <c r="G31" s="46"/>
      <c r="H31" s="46"/>
    </row>
    <row r="32" ht="21.95" customHeight="1" spans="1:8">
      <c r="A32" s="42"/>
      <c r="B32" s="42"/>
      <c r="C32" s="41"/>
      <c r="D32" s="41"/>
      <c r="E32" s="45" t="s">
        <v>554</v>
      </c>
      <c r="F32" s="46"/>
      <c r="G32" s="46"/>
      <c r="H32" s="46"/>
    </row>
    <row r="33" ht="21.95" customHeight="1" spans="1:8">
      <c r="A33" s="42"/>
      <c r="B33" s="42"/>
      <c r="C33" s="41"/>
      <c r="D33" s="41"/>
      <c r="E33" s="45" t="s">
        <v>555</v>
      </c>
      <c r="F33" s="46"/>
      <c r="G33" s="46"/>
      <c r="H33" s="46"/>
    </row>
    <row r="34" ht="21.95" customHeight="1" spans="1:8">
      <c r="A34" s="42"/>
      <c r="B34" s="42"/>
      <c r="C34" s="41" t="s">
        <v>563</v>
      </c>
      <c r="D34" s="41"/>
      <c r="E34" s="45" t="s">
        <v>553</v>
      </c>
      <c r="F34" s="46"/>
      <c r="G34" s="46"/>
      <c r="H34" s="46"/>
    </row>
    <row r="35" ht="21.95" customHeight="1" spans="1:8">
      <c r="A35" s="42"/>
      <c r="B35" s="42"/>
      <c r="C35" s="41"/>
      <c r="D35" s="41"/>
      <c r="E35" s="45" t="s">
        <v>554</v>
      </c>
      <c r="F35" s="46"/>
      <c r="G35" s="46"/>
      <c r="H35" s="46"/>
    </row>
    <row r="36" ht="21.95" customHeight="1" spans="1:8">
      <c r="A36" s="42"/>
      <c r="B36" s="42"/>
      <c r="C36" s="41"/>
      <c r="D36" s="41"/>
      <c r="E36" s="45" t="s">
        <v>555</v>
      </c>
      <c r="F36" s="46"/>
      <c r="G36" s="46"/>
      <c r="H36" s="46"/>
    </row>
    <row r="37" ht="21.95" customHeight="1" spans="1:8">
      <c r="A37" s="42"/>
      <c r="B37" s="42"/>
      <c r="C37" s="41" t="s">
        <v>564</v>
      </c>
      <c r="D37" s="41"/>
      <c r="E37" s="45" t="s">
        <v>553</v>
      </c>
      <c r="F37" s="46"/>
      <c r="G37" s="46"/>
      <c r="H37" s="46"/>
    </row>
    <row r="38" ht="21.95" customHeight="1" spans="1:8">
      <c r="A38" s="42"/>
      <c r="B38" s="42"/>
      <c r="C38" s="41"/>
      <c r="D38" s="41"/>
      <c r="E38" s="45" t="s">
        <v>554</v>
      </c>
      <c r="F38" s="46"/>
      <c r="G38" s="46"/>
      <c r="H38" s="46"/>
    </row>
    <row r="39" ht="21.95" customHeight="1" spans="1:8">
      <c r="A39" s="42"/>
      <c r="B39" s="42"/>
      <c r="C39" s="41"/>
      <c r="D39" s="41"/>
      <c r="E39" s="45" t="s">
        <v>555</v>
      </c>
      <c r="F39" s="46"/>
      <c r="G39" s="46"/>
      <c r="H39" s="46"/>
    </row>
    <row r="40" ht="21.95" customHeight="1" spans="1:8">
      <c r="A40" s="42"/>
      <c r="B40" s="42"/>
      <c r="C40" s="41" t="s">
        <v>559</v>
      </c>
      <c r="D40" s="41"/>
      <c r="E40" s="46"/>
      <c r="F40" s="46"/>
      <c r="G40" s="46"/>
      <c r="H40" s="46"/>
    </row>
    <row r="41" ht="21.95" customHeight="1" spans="1:8">
      <c r="A41" s="42"/>
      <c r="B41" s="41" t="s">
        <v>584</v>
      </c>
      <c r="C41" s="41" t="s">
        <v>566</v>
      </c>
      <c r="D41" s="41"/>
      <c r="E41" s="45" t="s">
        <v>553</v>
      </c>
      <c r="F41" s="46"/>
      <c r="G41" s="46"/>
      <c r="H41" s="46"/>
    </row>
    <row r="42" ht="21.95" customHeight="1" spans="1:8">
      <c r="A42" s="42"/>
      <c r="B42" s="41"/>
      <c r="C42" s="41"/>
      <c r="D42" s="41"/>
      <c r="E42" s="45" t="s">
        <v>554</v>
      </c>
      <c r="F42" s="46"/>
      <c r="G42" s="46"/>
      <c r="H42" s="46"/>
    </row>
    <row r="43" ht="21.95" customHeight="1" spans="1:8">
      <c r="A43" s="42"/>
      <c r="B43" s="41"/>
      <c r="C43" s="41"/>
      <c r="D43" s="41"/>
      <c r="E43" s="45" t="s">
        <v>555</v>
      </c>
      <c r="F43" s="46"/>
      <c r="G43" s="46"/>
      <c r="H43" s="46"/>
    </row>
    <row r="44" ht="21.95" customHeight="1" spans="1:8">
      <c r="A44" s="42"/>
      <c r="B44" s="41"/>
      <c r="C44" s="41" t="s">
        <v>559</v>
      </c>
      <c r="D44" s="41"/>
      <c r="E44" s="46"/>
      <c r="F44" s="46"/>
      <c r="G44" s="46"/>
      <c r="H44" s="46"/>
    </row>
    <row r="45" s="35" customFormat="1" ht="27" customHeight="1" spans="1:8">
      <c r="A45" s="33" t="s">
        <v>585</v>
      </c>
      <c r="B45" s="33"/>
      <c r="C45" s="33"/>
      <c r="D45" s="33"/>
      <c r="E45" s="33"/>
      <c r="F45" s="33"/>
      <c r="G45" s="33"/>
      <c r="H45" s="33"/>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7" sqref="H7"/>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43</v>
      </c>
      <c r="B1" s="3"/>
      <c r="C1" s="3"/>
      <c r="D1" s="3"/>
    </row>
    <row r="2" ht="33.75" customHeight="1" spans="1:5">
      <c r="A2" s="4" t="s">
        <v>44</v>
      </c>
      <c r="B2" s="4"/>
      <c r="C2" s="4"/>
      <c r="D2" s="4"/>
      <c r="E2" s="4"/>
    </row>
    <row r="3" customHeight="1" spans="1:5">
      <c r="A3" s="5"/>
      <c r="B3" s="5"/>
      <c r="C3" s="5"/>
      <c r="D3" s="5"/>
      <c r="E3" s="5"/>
    </row>
    <row r="4" ht="21.75" customHeight="1" spans="1:4">
      <c r="A4" s="6"/>
      <c r="B4" s="7"/>
      <c r="C4" s="8"/>
      <c r="D4" s="8"/>
    </row>
    <row r="5" ht="21.95" customHeight="1" spans="1:5">
      <c r="A5" s="9" t="s">
        <v>537</v>
      </c>
      <c r="B5" s="10"/>
      <c r="C5" s="10"/>
      <c r="D5" s="9" t="s">
        <v>366</v>
      </c>
      <c r="E5" s="11"/>
    </row>
    <row r="6" ht="21.95" customHeight="1" spans="1:5">
      <c r="A6" s="12" t="s">
        <v>538</v>
      </c>
      <c r="B6" s="13"/>
      <c r="C6" s="13"/>
      <c r="D6" s="14" t="s">
        <v>152</v>
      </c>
      <c r="E6" s="14"/>
    </row>
    <row r="7" ht="21.95" customHeight="1" spans="1:5">
      <c r="A7" s="15" t="s">
        <v>539</v>
      </c>
      <c r="B7" s="16"/>
      <c r="C7" s="17"/>
      <c r="D7" s="18" t="s">
        <v>540</v>
      </c>
      <c r="E7" s="14">
        <v>42</v>
      </c>
    </row>
    <row r="8" ht="21.95" customHeight="1" spans="1:5">
      <c r="A8" s="19"/>
      <c r="B8" s="20"/>
      <c r="C8" s="21"/>
      <c r="D8" s="18" t="s">
        <v>541</v>
      </c>
      <c r="E8" s="14">
        <v>42</v>
      </c>
    </row>
    <row r="9" ht="21.95" customHeight="1" spans="1:5">
      <c r="A9" s="22"/>
      <c r="B9" s="23"/>
      <c r="C9" s="24"/>
      <c r="D9" s="18" t="s">
        <v>542</v>
      </c>
      <c r="E9" s="18"/>
    </row>
    <row r="10" ht="21.95" customHeight="1" spans="1:5">
      <c r="A10" s="25" t="s">
        <v>543</v>
      </c>
      <c r="B10" s="12" t="s">
        <v>544</v>
      </c>
      <c r="C10" s="13"/>
      <c r="D10" s="13"/>
      <c r="E10" s="26"/>
    </row>
    <row r="11" ht="102" customHeight="1" spans="1:5">
      <c r="A11" s="27"/>
      <c r="B11" s="28" t="s">
        <v>586</v>
      </c>
      <c r="C11" s="28"/>
      <c r="D11" s="28"/>
      <c r="E11" s="28"/>
    </row>
    <row r="12" ht="24" spans="1:5">
      <c r="A12" s="14" t="s">
        <v>546</v>
      </c>
      <c r="B12" s="29" t="s">
        <v>547</v>
      </c>
      <c r="C12" s="14" t="s">
        <v>548</v>
      </c>
      <c r="D12" s="14" t="s">
        <v>549</v>
      </c>
      <c r="E12" s="14" t="s">
        <v>550</v>
      </c>
    </row>
    <row r="13" ht="108" customHeight="1" spans="1:5">
      <c r="A13" s="14"/>
      <c r="B13" s="14" t="s">
        <v>551</v>
      </c>
      <c r="C13" s="14" t="s">
        <v>552</v>
      </c>
      <c r="D13" s="18" t="s">
        <v>587</v>
      </c>
      <c r="E13" s="25" t="s">
        <v>588</v>
      </c>
    </row>
    <row r="14" ht="21.95" customHeight="1" spans="1:5">
      <c r="A14" s="14"/>
      <c r="B14" s="25"/>
      <c r="C14" s="14"/>
      <c r="D14" s="18" t="s">
        <v>554</v>
      </c>
      <c r="E14" s="30"/>
    </row>
    <row r="15" ht="21.95" customHeight="1" spans="1:5">
      <c r="A15" s="14"/>
      <c r="B15" s="25"/>
      <c r="C15" s="14"/>
      <c r="D15" s="18" t="s">
        <v>555</v>
      </c>
      <c r="E15" s="30"/>
    </row>
    <row r="16" ht="66" customHeight="1" spans="1:5">
      <c r="A16" s="14"/>
      <c r="B16" s="25"/>
      <c r="C16" s="14" t="s">
        <v>556</v>
      </c>
      <c r="D16" s="18" t="s">
        <v>589</v>
      </c>
      <c r="E16" s="30" t="s">
        <v>590</v>
      </c>
    </row>
    <row r="17" ht="21.95" customHeight="1" spans="1:5">
      <c r="A17" s="14"/>
      <c r="B17" s="25"/>
      <c r="C17" s="14"/>
      <c r="D17" s="18" t="s">
        <v>554</v>
      </c>
      <c r="E17" s="30"/>
    </row>
    <row r="18" ht="21.95" customHeight="1" spans="1:5">
      <c r="A18" s="14"/>
      <c r="B18" s="25"/>
      <c r="C18" s="14"/>
      <c r="D18" s="18" t="s">
        <v>555</v>
      </c>
      <c r="E18" s="30"/>
    </row>
    <row r="19" ht="42" customHeight="1" spans="1:5">
      <c r="A19" s="14"/>
      <c r="B19" s="25"/>
      <c r="C19" s="14" t="s">
        <v>557</v>
      </c>
      <c r="D19" s="18" t="s">
        <v>591</v>
      </c>
      <c r="E19" s="30"/>
    </row>
    <row r="20" ht="21.95" customHeight="1" spans="1:5">
      <c r="A20" s="14"/>
      <c r="B20" s="25"/>
      <c r="C20" s="14"/>
      <c r="D20" s="18" t="s">
        <v>554</v>
      </c>
      <c r="E20" s="30"/>
    </row>
    <row r="21" ht="21.95" customHeight="1" spans="1:5">
      <c r="A21" s="14"/>
      <c r="B21" s="25"/>
      <c r="C21" s="14"/>
      <c r="D21" s="18" t="s">
        <v>555</v>
      </c>
      <c r="E21" s="30"/>
    </row>
    <row r="22" ht="21.95" customHeight="1" spans="1:5">
      <c r="A22" s="14"/>
      <c r="B22" s="25"/>
      <c r="C22" s="14" t="s">
        <v>558</v>
      </c>
      <c r="D22" s="18" t="s">
        <v>592</v>
      </c>
      <c r="E22" s="25" t="s">
        <v>593</v>
      </c>
    </row>
    <row r="23" ht="21.95" customHeight="1" spans="1:5">
      <c r="A23" s="14"/>
      <c r="B23" s="25"/>
      <c r="C23" s="14"/>
      <c r="D23" s="18" t="s">
        <v>554</v>
      </c>
      <c r="E23" s="30"/>
    </row>
    <row r="24" ht="21.95" customHeight="1" spans="1:5">
      <c r="A24" s="14"/>
      <c r="B24" s="25"/>
      <c r="C24" s="14"/>
      <c r="D24" s="18" t="s">
        <v>555</v>
      </c>
      <c r="E24" s="30"/>
    </row>
    <row r="25" ht="21.95" customHeight="1" spans="1:5">
      <c r="A25" s="14"/>
      <c r="B25" s="25"/>
      <c r="C25" s="14" t="s">
        <v>559</v>
      </c>
      <c r="D25" s="30"/>
      <c r="E25" s="14"/>
    </row>
    <row r="26" ht="21.95" customHeight="1" spans="1:5">
      <c r="A26" s="14"/>
      <c r="B26" s="14" t="s">
        <v>560</v>
      </c>
      <c r="C26" s="14" t="s">
        <v>561</v>
      </c>
      <c r="D26" s="18" t="s">
        <v>553</v>
      </c>
      <c r="E26" s="30"/>
    </row>
    <row r="27" ht="21.95" customHeight="1" spans="1:5">
      <c r="A27" s="14"/>
      <c r="B27" s="25"/>
      <c r="C27" s="14"/>
      <c r="D27" s="18" t="s">
        <v>554</v>
      </c>
      <c r="E27" s="30"/>
    </row>
    <row r="28" ht="21.95" customHeight="1" spans="1:5">
      <c r="A28" s="14"/>
      <c r="B28" s="25"/>
      <c r="C28" s="14"/>
      <c r="D28" s="18" t="s">
        <v>555</v>
      </c>
      <c r="E28" s="30"/>
    </row>
    <row r="29" ht="92" customHeight="1" spans="1:5">
      <c r="A29" s="14"/>
      <c r="B29" s="25"/>
      <c r="C29" s="14" t="s">
        <v>562</v>
      </c>
      <c r="D29" s="31" t="s">
        <v>594</v>
      </c>
      <c r="E29" s="32" t="s">
        <v>595</v>
      </c>
    </row>
    <row r="30" ht="21.95" customHeight="1" spans="1:5">
      <c r="A30" s="14"/>
      <c r="B30" s="25"/>
      <c r="C30" s="14"/>
      <c r="D30" s="18" t="s">
        <v>554</v>
      </c>
      <c r="E30" s="30"/>
    </row>
    <row r="31" ht="21.95" customHeight="1" spans="1:5">
      <c r="A31" s="14"/>
      <c r="B31" s="25"/>
      <c r="C31" s="14"/>
      <c r="D31" s="18" t="s">
        <v>555</v>
      </c>
      <c r="E31" s="30"/>
    </row>
    <row r="32" ht="21.95" customHeight="1" spans="1:5">
      <c r="A32" s="14"/>
      <c r="B32" s="25"/>
      <c r="C32" s="14" t="s">
        <v>563</v>
      </c>
      <c r="D32" s="18" t="s">
        <v>553</v>
      </c>
      <c r="E32" s="30"/>
    </row>
    <row r="33" ht="21.95" customHeight="1" spans="1:5">
      <c r="A33" s="14"/>
      <c r="B33" s="25"/>
      <c r="C33" s="14"/>
      <c r="D33" s="18" t="s">
        <v>554</v>
      </c>
      <c r="E33" s="30"/>
    </row>
    <row r="34" ht="21.95" customHeight="1" spans="1:5">
      <c r="A34" s="14"/>
      <c r="B34" s="25"/>
      <c r="C34" s="14"/>
      <c r="D34" s="18" t="s">
        <v>555</v>
      </c>
      <c r="E34" s="30"/>
    </row>
    <row r="35" ht="21.95" customHeight="1" spans="1:5">
      <c r="A35" s="14"/>
      <c r="B35" s="25"/>
      <c r="C35" s="14" t="s">
        <v>564</v>
      </c>
      <c r="D35" s="18" t="s">
        <v>553</v>
      </c>
      <c r="E35" s="30"/>
    </row>
    <row r="36" ht="21.95" customHeight="1" spans="1:5">
      <c r="A36" s="14"/>
      <c r="B36" s="25"/>
      <c r="C36" s="14"/>
      <c r="D36" s="18" t="s">
        <v>554</v>
      </c>
      <c r="E36" s="30"/>
    </row>
    <row r="37" ht="21.95" customHeight="1" spans="1:5">
      <c r="A37" s="14"/>
      <c r="B37" s="25"/>
      <c r="C37" s="14"/>
      <c r="D37" s="18" t="s">
        <v>555</v>
      </c>
      <c r="E37" s="30"/>
    </row>
    <row r="38" ht="21.95" customHeight="1" spans="1:5">
      <c r="A38" s="14"/>
      <c r="B38" s="25"/>
      <c r="C38" s="14" t="s">
        <v>559</v>
      </c>
      <c r="D38" s="30"/>
      <c r="E38" s="30"/>
    </row>
    <row r="39" ht="21.95" customHeight="1" spans="1:5">
      <c r="A39" s="14"/>
      <c r="B39" s="14" t="s">
        <v>565</v>
      </c>
      <c r="C39" s="14" t="s">
        <v>566</v>
      </c>
      <c r="D39" s="18" t="s">
        <v>553</v>
      </c>
      <c r="E39" s="25" t="s">
        <v>596</v>
      </c>
    </row>
    <row r="40" ht="21.95" customHeight="1" spans="1:5">
      <c r="A40" s="14"/>
      <c r="B40" s="14"/>
      <c r="C40" s="14"/>
      <c r="D40" s="18" t="s">
        <v>554</v>
      </c>
      <c r="E40" s="14"/>
    </row>
    <row r="41" ht="21.95" customHeight="1" spans="1:5">
      <c r="A41" s="14"/>
      <c r="B41" s="14"/>
      <c r="C41" s="14"/>
      <c r="D41" s="18" t="s">
        <v>555</v>
      </c>
      <c r="E41" s="14"/>
    </row>
    <row r="42" ht="21.95" customHeight="1" spans="1:5">
      <c r="A42" s="14"/>
      <c r="B42" s="14"/>
      <c r="C42" s="14" t="s">
        <v>559</v>
      </c>
      <c r="D42" s="30"/>
      <c r="E42" s="14"/>
    </row>
    <row r="43" ht="24.95" customHeight="1" spans="1:5">
      <c r="A43" s="33" t="s">
        <v>597</v>
      </c>
      <c r="B43" s="33"/>
      <c r="C43" s="33"/>
      <c r="D43" s="33"/>
      <c r="E43" s="33"/>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3" topLeftCell="A4" activePane="bottomLeft" state="frozen"/>
      <selection/>
      <selection pane="bottomLeft" activeCell="M24" sqref="M24"/>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226" t="s">
        <v>5</v>
      </c>
      <c r="B1" s="226"/>
      <c r="C1" s="226"/>
      <c r="D1" s="226"/>
      <c r="E1" s="226"/>
      <c r="F1" s="226"/>
      <c r="G1" s="226"/>
      <c r="H1" s="226"/>
      <c r="I1" s="226"/>
      <c r="J1" s="226"/>
      <c r="K1" s="226"/>
      <c r="L1" s="226"/>
    </row>
    <row r="3" ht="24" customHeight="1" spans="1:12">
      <c r="A3" s="227" t="s">
        <v>6</v>
      </c>
      <c r="B3" s="227" t="s">
        <v>7</v>
      </c>
      <c r="C3" s="227"/>
      <c r="D3" s="227"/>
      <c r="E3" s="227"/>
      <c r="F3" s="227"/>
      <c r="G3" s="227"/>
      <c r="H3" s="227"/>
      <c r="I3" s="227"/>
      <c r="J3" s="227"/>
      <c r="K3" s="230" t="s">
        <v>8</v>
      </c>
      <c r="L3" s="230" t="s">
        <v>9</v>
      </c>
    </row>
    <row r="4" s="225" customFormat="1" ht="24.95" customHeight="1" spans="1:12">
      <c r="A4" s="228" t="s">
        <v>10</v>
      </c>
      <c r="B4" s="229" t="s">
        <v>11</v>
      </c>
      <c r="C4" s="229"/>
      <c r="D4" s="229"/>
      <c r="E4" s="229"/>
      <c r="F4" s="229"/>
      <c r="G4" s="229"/>
      <c r="H4" s="229"/>
      <c r="I4" s="229"/>
      <c r="J4" s="229"/>
      <c r="K4" s="233" t="s">
        <v>12</v>
      </c>
      <c r="L4" s="228"/>
    </row>
    <row r="5" s="225" customFormat="1" ht="24.95" customHeight="1" spans="1:12">
      <c r="A5" s="230" t="s">
        <v>13</v>
      </c>
      <c r="B5" s="231" t="s">
        <v>14</v>
      </c>
      <c r="C5" s="231"/>
      <c r="D5" s="231"/>
      <c r="E5" s="231"/>
      <c r="F5" s="231"/>
      <c r="G5" s="231"/>
      <c r="H5" s="231"/>
      <c r="I5" s="231"/>
      <c r="J5" s="231"/>
      <c r="K5" s="233" t="s">
        <v>12</v>
      </c>
      <c r="L5" s="230"/>
    </row>
    <row r="6" s="225" customFormat="1" ht="24.95" customHeight="1" spans="1:12">
      <c r="A6" s="230" t="s">
        <v>15</v>
      </c>
      <c r="B6" s="231" t="s">
        <v>16</v>
      </c>
      <c r="C6" s="231"/>
      <c r="D6" s="231"/>
      <c r="E6" s="231"/>
      <c r="F6" s="231"/>
      <c r="G6" s="231"/>
      <c r="H6" s="231"/>
      <c r="I6" s="231"/>
      <c r="J6" s="231"/>
      <c r="K6" s="233" t="s">
        <v>12</v>
      </c>
      <c r="L6" s="230"/>
    </row>
    <row r="7" s="225" customFormat="1" ht="24.95" customHeight="1" spans="1:12">
      <c r="A7" s="230" t="s">
        <v>17</v>
      </c>
      <c r="B7" s="231" t="s">
        <v>18</v>
      </c>
      <c r="C7" s="231"/>
      <c r="D7" s="231"/>
      <c r="E7" s="231"/>
      <c r="F7" s="231"/>
      <c r="G7" s="231"/>
      <c r="H7" s="231"/>
      <c r="I7" s="231"/>
      <c r="J7" s="231"/>
      <c r="K7" s="233" t="s">
        <v>12</v>
      </c>
      <c r="L7" s="230"/>
    </row>
    <row r="8" s="225" customFormat="1" ht="24.95" customHeight="1" spans="1:12">
      <c r="A8" s="230" t="s">
        <v>19</v>
      </c>
      <c r="B8" s="231" t="s">
        <v>20</v>
      </c>
      <c r="C8" s="231"/>
      <c r="D8" s="231"/>
      <c r="E8" s="231"/>
      <c r="F8" s="231"/>
      <c r="G8" s="231"/>
      <c r="H8" s="231"/>
      <c r="I8" s="231"/>
      <c r="J8" s="231"/>
      <c r="K8" s="233" t="s">
        <v>12</v>
      </c>
      <c r="L8" s="230"/>
    </row>
    <row r="9" s="225" customFormat="1" ht="24.95" customHeight="1" spans="1:12">
      <c r="A9" s="230" t="s">
        <v>21</v>
      </c>
      <c r="B9" s="231" t="s">
        <v>22</v>
      </c>
      <c r="C9" s="231"/>
      <c r="D9" s="231"/>
      <c r="E9" s="231"/>
      <c r="F9" s="231"/>
      <c r="G9" s="231"/>
      <c r="H9" s="231"/>
      <c r="I9" s="231"/>
      <c r="J9" s="231"/>
      <c r="K9" s="233" t="s">
        <v>12</v>
      </c>
      <c r="L9" s="230"/>
    </row>
    <row r="10" s="225" customFormat="1" ht="24.95" customHeight="1" spans="1:12">
      <c r="A10" s="230" t="s">
        <v>23</v>
      </c>
      <c r="B10" s="231" t="s">
        <v>24</v>
      </c>
      <c r="C10" s="231"/>
      <c r="D10" s="231"/>
      <c r="E10" s="231"/>
      <c r="F10" s="231"/>
      <c r="G10" s="231"/>
      <c r="H10" s="231"/>
      <c r="I10" s="231"/>
      <c r="J10" s="231"/>
      <c r="K10" s="233" t="s">
        <v>12</v>
      </c>
      <c r="L10" s="230"/>
    </row>
    <row r="11" s="225" customFormat="1" ht="24.95" customHeight="1" spans="1:12">
      <c r="A11" s="230" t="s">
        <v>25</v>
      </c>
      <c r="B11" s="231" t="s">
        <v>26</v>
      </c>
      <c r="C11" s="231"/>
      <c r="D11" s="231"/>
      <c r="E11" s="231"/>
      <c r="F11" s="231"/>
      <c r="G11" s="231"/>
      <c r="H11" s="231"/>
      <c r="I11" s="231"/>
      <c r="J11" s="231"/>
      <c r="K11" s="233" t="s">
        <v>12</v>
      </c>
      <c r="L11" s="230"/>
    </row>
    <row r="12" s="225" customFormat="1" ht="24.95" customHeight="1" spans="1:12">
      <c r="A12" s="230" t="s">
        <v>27</v>
      </c>
      <c r="B12" s="231" t="s">
        <v>28</v>
      </c>
      <c r="C12" s="231"/>
      <c r="D12" s="231"/>
      <c r="E12" s="231"/>
      <c r="F12" s="231"/>
      <c r="G12" s="231"/>
      <c r="H12" s="231"/>
      <c r="I12" s="231"/>
      <c r="J12" s="231"/>
      <c r="K12" s="233" t="s">
        <v>12</v>
      </c>
      <c r="L12" s="230"/>
    </row>
    <row r="13" s="225" customFormat="1" ht="24.95" customHeight="1" spans="1:12">
      <c r="A13" s="230" t="s">
        <v>29</v>
      </c>
      <c r="B13" s="231" t="s">
        <v>30</v>
      </c>
      <c r="C13" s="231"/>
      <c r="D13" s="231"/>
      <c r="E13" s="231"/>
      <c r="F13" s="231"/>
      <c r="G13" s="231"/>
      <c r="H13" s="231"/>
      <c r="I13" s="231"/>
      <c r="J13" s="231"/>
      <c r="K13" s="233" t="s">
        <v>12</v>
      </c>
      <c r="L13" s="230"/>
    </row>
    <row r="14" s="225" customFormat="1" ht="24.95" customHeight="1" spans="1:12">
      <c r="A14" s="230" t="s">
        <v>31</v>
      </c>
      <c r="B14" s="231" t="s">
        <v>32</v>
      </c>
      <c r="C14" s="231"/>
      <c r="D14" s="231"/>
      <c r="E14" s="231"/>
      <c r="F14" s="231"/>
      <c r="G14" s="231"/>
      <c r="H14" s="231"/>
      <c r="I14" s="231"/>
      <c r="J14" s="231"/>
      <c r="K14" s="233" t="s">
        <v>12</v>
      </c>
      <c r="L14" s="234"/>
    </row>
    <row r="15" s="225" customFormat="1" ht="24.95" customHeight="1" spans="1:12">
      <c r="A15" s="230" t="s">
        <v>33</v>
      </c>
      <c r="B15" s="231" t="s">
        <v>34</v>
      </c>
      <c r="C15" s="231"/>
      <c r="D15" s="231"/>
      <c r="E15" s="231"/>
      <c r="F15" s="231"/>
      <c r="G15" s="231"/>
      <c r="H15" s="231"/>
      <c r="I15" s="231"/>
      <c r="J15" s="231"/>
      <c r="K15" s="233" t="s">
        <v>12</v>
      </c>
      <c r="L15" s="230"/>
    </row>
    <row r="16" ht="24.95" customHeight="1" spans="1:12">
      <c r="A16" s="230" t="s">
        <v>35</v>
      </c>
      <c r="B16" s="232" t="s">
        <v>36</v>
      </c>
      <c r="C16" s="232"/>
      <c r="D16" s="232"/>
      <c r="E16" s="232"/>
      <c r="F16" s="232"/>
      <c r="G16" s="232"/>
      <c r="H16" s="232"/>
      <c r="I16" s="232"/>
      <c r="J16" s="232"/>
      <c r="K16" s="233" t="s">
        <v>12</v>
      </c>
      <c r="L16" s="235"/>
    </row>
    <row r="17" ht="24.95" customHeight="1" spans="1:12">
      <c r="A17" s="230" t="s">
        <v>37</v>
      </c>
      <c r="B17" s="231" t="s">
        <v>38</v>
      </c>
      <c r="C17" s="231"/>
      <c r="D17" s="231"/>
      <c r="E17" s="231"/>
      <c r="F17" s="231"/>
      <c r="G17" s="231"/>
      <c r="H17" s="231"/>
      <c r="I17" s="231"/>
      <c r="J17" s="231"/>
      <c r="K17" s="233" t="s">
        <v>39</v>
      </c>
      <c r="L17" s="233" t="s">
        <v>40</v>
      </c>
    </row>
    <row r="18" ht="24.95" customHeight="1" spans="1:12">
      <c r="A18" s="230" t="s">
        <v>41</v>
      </c>
      <c r="B18" s="231" t="s">
        <v>42</v>
      </c>
      <c r="C18" s="231"/>
      <c r="D18" s="231"/>
      <c r="E18" s="231"/>
      <c r="F18" s="231"/>
      <c r="G18" s="231"/>
      <c r="H18" s="231"/>
      <c r="I18" s="231"/>
      <c r="J18" s="231"/>
      <c r="K18" s="233" t="s">
        <v>12</v>
      </c>
      <c r="L18" s="234"/>
    </row>
    <row r="19" ht="24.95" customHeight="1" spans="1:12">
      <c r="A19" s="230" t="s">
        <v>43</v>
      </c>
      <c r="B19" s="231" t="s">
        <v>44</v>
      </c>
      <c r="C19" s="231"/>
      <c r="D19" s="231"/>
      <c r="E19" s="231"/>
      <c r="F19" s="231"/>
      <c r="G19" s="231"/>
      <c r="H19" s="231"/>
      <c r="I19" s="231"/>
      <c r="J19" s="231"/>
      <c r="K19" s="233" t="s">
        <v>12</v>
      </c>
      <c r="L19" s="234"/>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pane ySplit="5" topLeftCell="A27" activePane="bottomLeft" state="frozen"/>
      <selection/>
      <selection pane="bottomLeft" activeCell="J11" sqref="J11"/>
    </sheetView>
  </sheetViews>
  <sheetFormatPr defaultColWidth="9.16666666666667" defaultRowHeight="12.75" customHeight="1" outlineLevelCol="7"/>
  <cols>
    <col min="1" max="1" width="40.5" customWidth="1"/>
    <col min="2" max="2" width="17.6666666666667" style="52" customWidth="1"/>
    <col min="3" max="3" width="41" customWidth="1"/>
    <col min="4" max="4" width="20" style="52" customWidth="1"/>
    <col min="5" max="5" width="43" customWidth="1"/>
    <col min="6" max="6" width="16.8333333333333" customWidth="1"/>
    <col min="7" max="7" width="35.5" customWidth="1"/>
    <col min="8" max="8" width="12.5" customWidth="1"/>
    <col min="9" max="9" width="9.16666666666667" style="51" customWidth="1"/>
    <col min="10" max="10" width="13" style="51"/>
    <col min="11" max="11" width="9.16666666666667" style="51"/>
  </cols>
  <sheetData>
    <row r="1" ht="22.5" customHeight="1" spans="1:6">
      <c r="A1" s="151" t="s">
        <v>10</v>
      </c>
      <c r="B1" s="152"/>
      <c r="C1" s="152"/>
      <c r="D1" s="152"/>
      <c r="E1" s="152"/>
      <c r="F1" s="153"/>
    </row>
    <row r="2" ht="22.5" customHeight="1" spans="1:6">
      <c r="A2" s="154" t="s">
        <v>11</v>
      </c>
      <c r="B2" s="155"/>
      <c r="C2" s="155"/>
      <c r="D2" s="155"/>
      <c r="E2" s="155"/>
      <c r="F2" s="155"/>
    </row>
    <row r="3" ht="22.5" customHeight="1" spans="1:8">
      <c r="A3" s="156"/>
      <c r="B3" s="156"/>
      <c r="C3" s="157"/>
      <c r="D3" s="157"/>
      <c r="E3" s="147"/>
      <c r="H3" s="158" t="s">
        <v>46</v>
      </c>
    </row>
    <row r="4" ht="22.5" customHeight="1" spans="1:8">
      <c r="A4" s="159" t="s">
        <v>47</v>
      </c>
      <c r="B4" s="220"/>
      <c r="C4" s="159" t="s">
        <v>48</v>
      </c>
      <c r="D4" s="159"/>
      <c r="E4" s="159"/>
      <c r="F4" s="159"/>
      <c r="G4" s="159"/>
      <c r="H4" s="159"/>
    </row>
    <row r="5" ht="22.5" customHeight="1" spans="1:8">
      <c r="A5" s="159" t="s">
        <v>49</v>
      </c>
      <c r="B5" s="220" t="s">
        <v>50</v>
      </c>
      <c r="C5" s="159" t="s">
        <v>51</v>
      </c>
      <c r="D5" s="160" t="s">
        <v>50</v>
      </c>
      <c r="E5" s="159" t="s">
        <v>52</v>
      </c>
      <c r="F5" s="159" t="s">
        <v>50</v>
      </c>
      <c r="G5" s="159" t="s">
        <v>53</v>
      </c>
      <c r="H5" s="159" t="s">
        <v>50</v>
      </c>
    </row>
    <row r="6" ht="22.5" customHeight="1" spans="1:8">
      <c r="A6" s="199" t="s">
        <v>54</v>
      </c>
      <c r="B6" s="164">
        <v>24525.5655</v>
      </c>
      <c r="C6" s="221" t="s">
        <v>54</v>
      </c>
      <c r="D6" s="222">
        <f>SUM(D7:D34)</f>
        <v>24445.9905</v>
      </c>
      <c r="E6" s="223" t="s">
        <v>54</v>
      </c>
      <c r="F6" s="222">
        <f>F7+F12+F23+F24+F25</f>
        <v>24445.99072</v>
      </c>
      <c r="G6" s="223" t="s">
        <v>54</v>
      </c>
      <c r="H6" s="222">
        <f>SUM(H7:H21)</f>
        <v>24445.99072</v>
      </c>
    </row>
    <row r="7" ht="22.5" customHeight="1" spans="1:8">
      <c r="A7" s="161" t="s">
        <v>55</v>
      </c>
      <c r="B7" s="164">
        <v>24525.5655</v>
      </c>
      <c r="C7" s="86" t="s">
        <v>56</v>
      </c>
      <c r="D7" s="164"/>
      <c r="E7" s="166" t="s">
        <v>57</v>
      </c>
      <c r="F7" s="164">
        <f>SUM(F8:F11)</f>
        <v>3735.21422</v>
      </c>
      <c r="G7" s="166" t="s">
        <v>58</v>
      </c>
      <c r="H7" s="164">
        <v>3794.70898</v>
      </c>
    </row>
    <row r="8" ht="22.5" customHeight="1" spans="1:8">
      <c r="A8" s="161" t="s">
        <v>59</v>
      </c>
      <c r="B8" s="164">
        <v>5185.9905</v>
      </c>
      <c r="C8" s="86" t="s">
        <v>60</v>
      </c>
      <c r="D8" s="164"/>
      <c r="E8" s="166" t="s">
        <v>61</v>
      </c>
      <c r="F8" s="164">
        <v>3594.70898</v>
      </c>
      <c r="G8" s="166" t="s">
        <v>62</v>
      </c>
      <c r="H8" s="164">
        <v>741.684</v>
      </c>
    </row>
    <row r="9" ht="22.5" customHeight="1" spans="1:8">
      <c r="A9" s="200" t="s">
        <v>63</v>
      </c>
      <c r="B9" s="164">
        <v>1450.7765</v>
      </c>
      <c r="C9" s="86" t="s">
        <v>64</v>
      </c>
      <c r="D9" s="164"/>
      <c r="E9" s="166" t="s">
        <v>65</v>
      </c>
      <c r="F9" s="164">
        <v>120.684</v>
      </c>
      <c r="G9" s="166" t="s">
        <v>66</v>
      </c>
      <c r="H9" s="164">
        <v>30</v>
      </c>
    </row>
    <row r="10" ht="22.5" customHeight="1" spans="1:8">
      <c r="A10" s="161" t="s">
        <v>67</v>
      </c>
      <c r="B10" s="164">
        <v>19339.575</v>
      </c>
      <c r="C10" s="86" t="s">
        <v>68</v>
      </c>
      <c r="D10" s="164"/>
      <c r="E10" s="166" t="s">
        <v>69</v>
      </c>
      <c r="F10" s="164">
        <v>19.82124</v>
      </c>
      <c r="G10" s="166" t="s">
        <v>70</v>
      </c>
      <c r="H10" s="164"/>
    </row>
    <row r="11" ht="22.5" customHeight="1" spans="1:8">
      <c r="A11" s="161" t="s">
        <v>71</v>
      </c>
      <c r="B11" s="164"/>
      <c r="C11" s="86" t="s">
        <v>72</v>
      </c>
      <c r="D11" s="164"/>
      <c r="E11" s="166" t="s">
        <v>73</v>
      </c>
      <c r="F11" s="164"/>
      <c r="G11" s="166" t="s">
        <v>74</v>
      </c>
      <c r="H11" s="164"/>
    </row>
    <row r="12" ht="22.5" customHeight="1" spans="1:8">
      <c r="A12" s="161" t="s">
        <v>75</v>
      </c>
      <c r="B12" s="164"/>
      <c r="C12" s="86" t="s">
        <v>76</v>
      </c>
      <c r="D12" s="164"/>
      <c r="E12" s="166" t="s">
        <v>77</v>
      </c>
      <c r="F12" s="164">
        <f>SUM(F13:F22)</f>
        <v>20710.7765</v>
      </c>
      <c r="G12" s="166" t="s">
        <v>78</v>
      </c>
      <c r="H12" s="164"/>
    </row>
    <row r="13" ht="22.5" customHeight="1" spans="1:8">
      <c r="A13" s="161" t="s">
        <v>79</v>
      </c>
      <c r="B13" s="164"/>
      <c r="C13" s="86" t="s">
        <v>80</v>
      </c>
      <c r="D13" s="164"/>
      <c r="E13" s="166" t="s">
        <v>61</v>
      </c>
      <c r="F13" s="164">
        <v>200</v>
      </c>
      <c r="G13" s="166" t="s">
        <v>81</v>
      </c>
      <c r="H13" s="164"/>
    </row>
    <row r="14" ht="22.5" customHeight="1" spans="1:8">
      <c r="A14" s="161" t="s">
        <v>82</v>
      </c>
      <c r="B14" s="164"/>
      <c r="C14" s="86" t="s">
        <v>83</v>
      </c>
      <c r="D14" s="164">
        <v>19260</v>
      </c>
      <c r="E14" s="166" t="s">
        <v>65</v>
      </c>
      <c r="F14" s="164">
        <v>621</v>
      </c>
      <c r="G14" s="166" t="s">
        <v>84</v>
      </c>
      <c r="H14" s="164"/>
    </row>
    <row r="15" ht="22.5" customHeight="1" spans="1:8">
      <c r="A15" s="161" t="s">
        <v>85</v>
      </c>
      <c r="B15" s="164"/>
      <c r="C15" s="86" t="s">
        <v>86</v>
      </c>
      <c r="D15" s="164"/>
      <c r="E15" s="166" t="s">
        <v>87</v>
      </c>
      <c r="F15" s="164">
        <v>19859.7765</v>
      </c>
      <c r="G15" s="166" t="s">
        <v>88</v>
      </c>
      <c r="H15" s="164">
        <v>19879.59774</v>
      </c>
    </row>
    <row r="16" ht="22.5" customHeight="1" spans="1:8">
      <c r="A16" s="202" t="s">
        <v>89</v>
      </c>
      <c r="B16" s="164"/>
      <c r="C16" s="86" t="s">
        <v>90</v>
      </c>
      <c r="D16" s="164">
        <v>5185.9905</v>
      </c>
      <c r="E16" s="166" t="s">
        <v>91</v>
      </c>
      <c r="F16" s="164"/>
      <c r="G16" s="166" t="s">
        <v>92</v>
      </c>
      <c r="H16" s="164"/>
    </row>
    <row r="17" ht="22.5" customHeight="1" spans="1:8">
      <c r="A17" s="202" t="s">
        <v>93</v>
      </c>
      <c r="B17" s="164"/>
      <c r="C17" s="86" t="s">
        <v>94</v>
      </c>
      <c r="D17" s="164"/>
      <c r="E17" s="166" t="s">
        <v>95</v>
      </c>
      <c r="F17" s="164">
        <v>20</v>
      </c>
      <c r="G17" s="166" t="s">
        <v>96</v>
      </c>
      <c r="H17" s="164"/>
    </row>
    <row r="18" ht="22.5" customHeight="1" spans="1:8">
      <c r="A18" s="202"/>
      <c r="B18" s="162"/>
      <c r="C18" s="86" t="s">
        <v>97</v>
      </c>
      <c r="D18" s="164"/>
      <c r="E18" s="166" t="s">
        <v>98</v>
      </c>
      <c r="F18" s="164">
        <v>10</v>
      </c>
      <c r="G18" s="166" t="s">
        <v>99</v>
      </c>
      <c r="H18" s="164"/>
    </row>
    <row r="19" ht="22.5" customHeight="1" spans="1:8">
      <c r="A19" s="169"/>
      <c r="B19" s="171"/>
      <c r="C19" s="86" t="s">
        <v>100</v>
      </c>
      <c r="D19" s="164"/>
      <c r="E19" s="166" t="s">
        <v>101</v>
      </c>
      <c r="F19" s="164"/>
      <c r="G19" s="166" t="s">
        <v>102</v>
      </c>
      <c r="H19" s="164"/>
    </row>
    <row r="20" ht="22.5" customHeight="1" spans="1:8">
      <c r="A20" s="169"/>
      <c r="B20" s="162"/>
      <c r="C20" s="86" t="s">
        <v>103</v>
      </c>
      <c r="D20" s="164"/>
      <c r="E20" s="166" t="s">
        <v>104</v>
      </c>
      <c r="F20" s="164"/>
      <c r="G20" s="166" t="s">
        <v>105</v>
      </c>
      <c r="H20" s="164"/>
    </row>
    <row r="21" ht="22.5" customHeight="1" spans="1:8">
      <c r="A21" s="170"/>
      <c r="B21" s="162"/>
      <c r="C21" s="86" t="s">
        <v>106</v>
      </c>
      <c r="D21" s="164"/>
      <c r="E21" s="166" t="s">
        <v>107</v>
      </c>
      <c r="F21" s="164"/>
      <c r="G21" s="166" t="s">
        <v>108</v>
      </c>
      <c r="H21" s="164"/>
    </row>
    <row r="22" ht="22.5" customHeight="1" spans="1:8">
      <c r="A22" s="107"/>
      <c r="B22" s="162"/>
      <c r="C22" s="86" t="s">
        <v>109</v>
      </c>
      <c r="D22" s="164"/>
      <c r="E22" s="166" t="s">
        <v>110</v>
      </c>
      <c r="F22" s="164"/>
      <c r="G22" s="166"/>
      <c r="H22" s="164"/>
    </row>
    <row r="23" ht="22.5" customHeight="1" spans="1:8">
      <c r="A23" s="205"/>
      <c r="B23" s="162"/>
      <c r="C23" s="86" t="s">
        <v>111</v>
      </c>
      <c r="D23" s="164"/>
      <c r="E23" s="172" t="s">
        <v>112</v>
      </c>
      <c r="F23" s="164"/>
      <c r="G23" s="172"/>
      <c r="H23" s="164"/>
    </row>
    <row r="24" ht="22.5" customHeight="1" spans="1:8">
      <c r="A24" s="205"/>
      <c r="B24" s="162"/>
      <c r="C24" s="86" t="s">
        <v>113</v>
      </c>
      <c r="D24" s="164"/>
      <c r="E24" s="172" t="s">
        <v>114</v>
      </c>
      <c r="F24" s="164"/>
      <c r="G24" s="172"/>
      <c r="H24" s="164"/>
    </row>
    <row r="25" ht="22.5" customHeight="1" spans="1:8">
      <c r="A25" s="205"/>
      <c r="B25" s="162"/>
      <c r="C25" s="86" t="s">
        <v>115</v>
      </c>
      <c r="D25" s="164"/>
      <c r="E25" s="172" t="s">
        <v>116</v>
      </c>
      <c r="F25" s="164"/>
      <c r="G25" s="172"/>
      <c r="H25" s="164"/>
    </row>
    <row r="26" ht="22.5" customHeight="1" spans="1:8">
      <c r="A26" s="205"/>
      <c r="B26" s="162"/>
      <c r="C26" s="86" t="s">
        <v>117</v>
      </c>
      <c r="D26" s="164"/>
      <c r="E26" s="172"/>
      <c r="F26" s="164"/>
      <c r="G26" s="172"/>
      <c r="H26" s="164"/>
    </row>
    <row r="27" ht="22.5" customHeight="1" spans="1:8">
      <c r="A27" s="107"/>
      <c r="B27" s="171"/>
      <c r="C27" s="86" t="s">
        <v>118</v>
      </c>
      <c r="D27" s="164"/>
      <c r="E27" s="166"/>
      <c r="F27" s="164"/>
      <c r="G27" s="166"/>
      <c r="H27" s="164"/>
    </row>
    <row r="28" ht="22.5" customHeight="1" spans="1:8">
      <c r="A28" s="205"/>
      <c r="B28" s="162"/>
      <c r="C28" s="86" t="s">
        <v>119</v>
      </c>
      <c r="D28" s="164"/>
      <c r="E28" s="166"/>
      <c r="F28" s="164"/>
      <c r="G28" s="166"/>
      <c r="H28" s="164"/>
    </row>
    <row r="29" ht="22.5" customHeight="1" spans="1:8">
      <c r="A29" s="107"/>
      <c r="B29" s="171"/>
      <c r="C29" s="86" t="s">
        <v>120</v>
      </c>
      <c r="D29" s="164"/>
      <c r="E29" s="166"/>
      <c r="F29" s="164"/>
      <c r="G29" s="166"/>
      <c r="H29" s="164"/>
    </row>
    <row r="30" ht="22.5" customHeight="1" spans="1:8">
      <c r="A30" s="107"/>
      <c r="B30" s="162"/>
      <c r="C30" s="86" t="s">
        <v>121</v>
      </c>
      <c r="D30" s="164"/>
      <c r="E30" s="166"/>
      <c r="F30" s="164"/>
      <c r="G30" s="166"/>
      <c r="H30" s="164"/>
    </row>
    <row r="31" ht="22.5" customHeight="1" spans="1:8">
      <c r="A31" s="107"/>
      <c r="B31" s="162"/>
      <c r="C31" s="86" t="s">
        <v>122</v>
      </c>
      <c r="D31" s="164"/>
      <c r="E31" s="166"/>
      <c r="F31" s="164"/>
      <c r="G31" s="166"/>
      <c r="H31" s="164"/>
    </row>
    <row r="32" ht="22.5" customHeight="1" spans="1:8">
      <c r="A32" s="107"/>
      <c r="B32" s="162"/>
      <c r="C32" s="86" t="s">
        <v>123</v>
      </c>
      <c r="D32" s="164"/>
      <c r="E32" s="166"/>
      <c r="F32" s="164"/>
      <c r="G32" s="166"/>
      <c r="H32" s="164"/>
    </row>
    <row r="33" ht="22.5" customHeight="1" spans="1:8">
      <c r="A33" s="107"/>
      <c r="B33" s="162"/>
      <c r="C33" s="86" t="s">
        <v>124</v>
      </c>
      <c r="D33" s="164"/>
      <c r="E33" s="166"/>
      <c r="F33" s="164"/>
      <c r="G33" s="166"/>
      <c r="H33" s="164"/>
    </row>
    <row r="34" ht="22.5" customHeight="1" spans="1:8">
      <c r="A34" s="170"/>
      <c r="B34" s="162"/>
      <c r="C34" s="86" t="s">
        <v>125</v>
      </c>
      <c r="D34" s="164"/>
      <c r="E34" s="166"/>
      <c r="F34" s="164"/>
      <c r="G34" s="166"/>
      <c r="H34" s="164"/>
    </row>
    <row r="35" ht="22.5" customHeight="1" spans="1:8">
      <c r="A35" s="107"/>
      <c r="B35" s="162"/>
      <c r="C35" s="165"/>
      <c r="D35" s="164"/>
      <c r="E35" s="166"/>
      <c r="F35" s="164"/>
      <c r="G35" s="166"/>
      <c r="H35" s="164"/>
    </row>
    <row r="36" ht="22.5" customHeight="1" spans="1:8">
      <c r="A36" s="107"/>
      <c r="B36" s="162"/>
      <c r="C36" s="163"/>
      <c r="D36" s="173"/>
      <c r="E36" s="166"/>
      <c r="F36" s="164"/>
      <c r="G36" s="166"/>
      <c r="H36" s="164"/>
    </row>
    <row r="37" ht="26.25" customHeight="1" spans="1:8">
      <c r="A37" s="107"/>
      <c r="B37" s="162"/>
      <c r="C37" s="163"/>
      <c r="D37" s="173"/>
      <c r="E37" s="166"/>
      <c r="F37" s="174"/>
      <c r="G37" s="166"/>
      <c r="H37" s="174"/>
    </row>
    <row r="38" ht="22.5" customHeight="1" spans="1:8">
      <c r="A38" s="160" t="s">
        <v>126</v>
      </c>
      <c r="B38" s="171">
        <v>24525.5655</v>
      </c>
      <c r="C38" s="160" t="s">
        <v>127</v>
      </c>
      <c r="D38" s="224">
        <v>24445.9905</v>
      </c>
      <c r="E38" s="160" t="s">
        <v>127</v>
      </c>
      <c r="F38" s="174">
        <v>24445.9905</v>
      </c>
      <c r="G38" s="160" t="s">
        <v>127</v>
      </c>
      <c r="H38" s="174">
        <v>24445.99072</v>
      </c>
    </row>
    <row r="39" ht="22.5" customHeight="1" spans="1:8">
      <c r="A39" s="204" t="s">
        <v>128</v>
      </c>
      <c r="B39" s="162"/>
      <c r="C39" s="202" t="s">
        <v>129</v>
      </c>
      <c r="D39" s="173">
        <f>SUM(B45)-SUM(D38)-SUM(D40)</f>
        <v>8789.874</v>
      </c>
      <c r="E39" s="202" t="s">
        <v>129</v>
      </c>
      <c r="F39" s="174">
        <v>8789.874</v>
      </c>
      <c r="G39" s="202" t="s">
        <v>129</v>
      </c>
      <c r="H39" s="174">
        <v>8789.874</v>
      </c>
    </row>
    <row r="40" ht="22.5" customHeight="1" spans="1:8">
      <c r="A40" s="204" t="s">
        <v>130</v>
      </c>
      <c r="B40" s="162"/>
      <c r="C40" s="165" t="s">
        <v>131</v>
      </c>
      <c r="D40" s="164"/>
      <c r="E40" s="165" t="s">
        <v>131</v>
      </c>
      <c r="F40" s="164"/>
      <c r="G40" s="165" t="s">
        <v>131</v>
      </c>
      <c r="H40" s="164"/>
    </row>
    <row r="41" ht="22.5" customHeight="1" spans="1:8">
      <c r="A41" s="204" t="s">
        <v>132</v>
      </c>
      <c r="B41" s="212">
        <v>8710.299</v>
      </c>
      <c r="C41" s="207"/>
      <c r="D41" s="173"/>
      <c r="E41" s="107"/>
      <c r="F41" s="173"/>
      <c r="G41" s="107"/>
      <c r="H41" s="173"/>
    </row>
    <row r="42" ht="22.5" customHeight="1" spans="1:8">
      <c r="A42" s="204" t="s">
        <v>133</v>
      </c>
      <c r="B42" s="212"/>
      <c r="C42" s="207"/>
      <c r="D42" s="173"/>
      <c r="E42" s="170"/>
      <c r="F42" s="173"/>
      <c r="G42" s="170"/>
      <c r="H42" s="173"/>
    </row>
    <row r="43" ht="22.5" customHeight="1" spans="1:8">
      <c r="A43" s="204" t="s">
        <v>134</v>
      </c>
      <c r="B43" s="162"/>
      <c r="C43" s="207"/>
      <c r="D43" s="208"/>
      <c r="E43" s="107"/>
      <c r="F43" s="173"/>
      <c r="G43" s="107"/>
      <c r="H43" s="173"/>
    </row>
    <row r="44" ht="21" customHeight="1" spans="1:8">
      <c r="A44" s="107"/>
      <c r="B44" s="162"/>
      <c r="C44" s="170"/>
      <c r="D44" s="208"/>
      <c r="E44" s="170"/>
      <c r="F44" s="208"/>
      <c r="G44" s="170"/>
      <c r="H44" s="208"/>
    </row>
    <row r="45" ht="22.5" customHeight="1" spans="1:8">
      <c r="A45" s="159" t="s">
        <v>135</v>
      </c>
      <c r="B45" s="171">
        <v>33235.8645</v>
      </c>
      <c r="C45" s="211" t="s">
        <v>136</v>
      </c>
      <c r="D45" s="208">
        <f>SUM(D38,D39,D40)</f>
        <v>33235.8645</v>
      </c>
      <c r="E45" s="159" t="s">
        <v>136</v>
      </c>
      <c r="F45" s="164">
        <v>33235.8645</v>
      </c>
      <c r="G45" s="159" t="s">
        <v>136</v>
      </c>
      <c r="H45" s="164">
        <v>33235.8645</v>
      </c>
    </row>
  </sheetData>
  <mergeCells count="3">
    <mergeCell ref="A3:B3"/>
    <mergeCell ref="A4:B4"/>
    <mergeCell ref="C4:H4"/>
  </mergeCells>
  <printOptions horizontalCentered="1"/>
  <pageMargins left="0" right="0" top="0" bottom="0" header="0" footer="0"/>
  <pageSetup paperSize="9" scale="5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showGridLines="0" showZeros="0" workbookViewId="0">
      <selection activeCell="C8" sqref="C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style="51"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52" t="s">
        <v>13</v>
      </c>
      <c r="B1" s="52"/>
      <c r="C1" s="52"/>
    </row>
    <row r="2" ht="35.25" customHeight="1" spans="1:16">
      <c r="A2" s="213" t="s">
        <v>14</v>
      </c>
      <c r="B2" s="213"/>
      <c r="C2" s="213"/>
      <c r="D2" s="213"/>
      <c r="E2" s="213"/>
      <c r="F2" s="213"/>
      <c r="G2" s="213"/>
      <c r="H2" s="213"/>
      <c r="I2" s="213"/>
      <c r="J2" s="213"/>
      <c r="K2" s="213"/>
      <c r="L2" s="213"/>
      <c r="M2" s="213"/>
      <c r="N2" s="213"/>
      <c r="O2" s="213"/>
      <c r="P2" s="216"/>
    </row>
    <row r="3" ht="21.75" customHeight="1" spans="15:15">
      <c r="O3" s="73" t="s">
        <v>46</v>
      </c>
    </row>
    <row r="4" ht="18" customHeight="1" spans="1:15">
      <c r="A4" s="54" t="s">
        <v>137</v>
      </c>
      <c r="B4" s="54" t="s">
        <v>138</v>
      </c>
      <c r="C4" s="54" t="s">
        <v>139</v>
      </c>
      <c r="D4" s="54" t="s">
        <v>140</v>
      </c>
      <c r="E4" s="54"/>
      <c r="F4" s="54"/>
      <c r="G4" s="54"/>
      <c r="H4" s="54"/>
      <c r="I4" s="54"/>
      <c r="J4" s="54"/>
      <c r="K4" s="54"/>
      <c r="L4" s="54"/>
      <c r="M4" s="54"/>
      <c r="N4" s="54"/>
      <c r="O4" s="161"/>
    </row>
    <row r="5" ht="22.5" customHeight="1" spans="1:15">
      <c r="A5" s="54"/>
      <c r="B5" s="54"/>
      <c r="C5" s="54"/>
      <c r="D5" s="59" t="s">
        <v>141</v>
      </c>
      <c r="E5" s="59" t="s">
        <v>142</v>
      </c>
      <c r="F5" s="59"/>
      <c r="G5" s="59" t="s">
        <v>143</v>
      </c>
      <c r="H5" s="59" t="s">
        <v>144</v>
      </c>
      <c r="I5" s="59" t="s">
        <v>145</v>
      </c>
      <c r="J5" s="59" t="s">
        <v>146</v>
      </c>
      <c r="K5" s="59" t="s">
        <v>147</v>
      </c>
      <c r="L5" s="59" t="s">
        <v>128</v>
      </c>
      <c r="M5" s="59" t="s">
        <v>132</v>
      </c>
      <c r="N5" s="59" t="s">
        <v>130</v>
      </c>
      <c r="O5" s="59" t="s">
        <v>148</v>
      </c>
    </row>
    <row r="6" ht="33.95" customHeight="1" spans="1:15">
      <c r="A6" s="54"/>
      <c r="B6" s="54"/>
      <c r="C6" s="54"/>
      <c r="D6" s="59"/>
      <c r="E6" s="59" t="s">
        <v>149</v>
      </c>
      <c r="F6" s="59" t="s">
        <v>150</v>
      </c>
      <c r="G6" s="59"/>
      <c r="H6" s="59"/>
      <c r="I6" s="59"/>
      <c r="J6" s="59"/>
      <c r="K6" s="59"/>
      <c r="L6" s="59"/>
      <c r="M6" s="59"/>
      <c r="N6" s="59"/>
      <c r="O6" s="59"/>
    </row>
    <row r="7" ht="15" customHeight="1" spans="1:15">
      <c r="A7" s="62" t="s">
        <v>151</v>
      </c>
      <c r="B7" s="62" t="s">
        <v>151</v>
      </c>
      <c r="C7" s="62">
        <v>1</v>
      </c>
      <c r="D7" s="62">
        <v>2</v>
      </c>
      <c r="E7" s="62">
        <v>3</v>
      </c>
      <c r="F7" s="62">
        <v>4</v>
      </c>
      <c r="G7" s="62">
        <v>5</v>
      </c>
      <c r="H7" s="62">
        <v>6</v>
      </c>
      <c r="I7" s="62">
        <v>7</v>
      </c>
      <c r="J7" s="62">
        <v>8</v>
      </c>
      <c r="K7" s="62">
        <v>9</v>
      </c>
      <c r="L7" s="62">
        <v>10</v>
      </c>
      <c r="M7" s="62">
        <v>11</v>
      </c>
      <c r="N7" s="62">
        <v>12</v>
      </c>
      <c r="O7" s="62">
        <v>13</v>
      </c>
    </row>
    <row r="8" s="51" customFormat="1" ht="28" customHeight="1" spans="1:15">
      <c r="A8" s="66">
        <v>363</v>
      </c>
      <c r="B8" s="66" t="s">
        <v>152</v>
      </c>
      <c r="C8" s="214">
        <f>SUM(C9:C16)</f>
        <v>33235.86452</v>
      </c>
      <c r="D8" s="214">
        <f t="shared" ref="D8:O8" si="0">SUM(D9:D16)</f>
        <v>33235.86452</v>
      </c>
      <c r="E8" s="214">
        <f t="shared" si="0"/>
        <v>5185.99052</v>
      </c>
      <c r="F8" s="214">
        <f t="shared" si="0"/>
        <v>1450.77652</v>
      </c>
      <c r="G8" s="214">
        <f t="shared" si="0"/>
        <v>19339.575</v>
      </c>
      <c r="H8" s="214">
        <f t="shared" si="0"/>
        <v>0</v>
      </c>
      <c r="I8" s="214">
        <f t="shared" si="0"/>
        <v>0</v>
      </c>
      <c r="J8" s="214">
        <f t="shared" si="0"/>
        <v>0</v>
      </c>
      <c r="K8" s="214">
        <f t="shared" si="0"/>
        <v>0</v>
      </c>
      <c r="L8" s="214">
        <f t="shared" si="0"/>
        <v>0</v>
      </c>
      <c r="M8" s="214">
        <f t="shared" si="0"/>
        <v>8710.299</v>
      </c>
      <c r="N8" s="214">
        <f t="shared" si="0"/>
        <v>0</v>
      </c>
      <c r="O8" s="214">
        <f t="shared" si="0"/>
        <v>0</v>
      </c>
    </row>
    <row r="9" s="51" customFormat="1" ht="28" customHeight="1" spans="1:15">
      <c r="A9" s="65">
        <v>363001</v>
      </c>
      <c r="B9" s="65" t="s">
        <v>153</v>
      </c>
      <c r="C9" s="214">
        <f>D9+O9</f>
        <v>743.4523</v>
      </c>
      <c r="D9" s="214">
        <f>E9+G9+H9+I9+J9+K9+L9+M9+N9</f>
        <v>743.4523</v>
      </c>
      <c r="E9" s="215">
        <v>743.4523</v>
      </c>
      <c r="F9" s="215">
        <v>472.5143</v>
      </c>
      <c r="G9" s="215"/>
      <c r="H9" s="215"/>
      <c r="I9" s="215"/>
      <c r="J9" s="215"/>
      <c r="K9" s="215"/>
      <c r="L9" s="215"/>
      <c r="M9" s="215"/>
      <c r="N9" s="215"/>
      <c r="O9" s="215"/>
    </row>
    <row r="10" s="51" customFormat="1" ht="28" customHeight="1" spans="1:15">
      <c r="A10" s="65">
        <v>363002</v>
      </c>
      <c r="B10" s="65" t="s">
        <v>154</v>
      </c>
      <c r="C10" s="214">
        <f t="shared" ref="C10:C16" si="1">D10+O10</f>
        <v>91.726</v>
      </c>
      <c r="D10" s="214">
        <f t="shared" ref="D10:D16" si="2">E10+G10+H10+I10+J10+K10+L10+M10+N10</f>
        <v>91.726</v>
      </c>
      <c r="E10" s="215">
        <v>91.726</v>
      </c>
      <c r="F10" s="215">
        <v>15</v>
      </c>
      <c r="G10" s="215"/>
      <c r="H10" s="215"/>
      <c r="I10" s="215"/>
      <c r="J10" s="215"/>
      <c r="K10" s="215"/>
      <c r="L10" s="215"/>
      <c r="M10" s="215"/>
      <c r="N10" s="215"/>
      <c r="O10" s="215"/>
    </row>
    <row r="11" s="51" customFormat="1" ht="28" customHeight="1" spans="1:15">
      <c r="A11" s="65">
        <v>363003</v>
      </c>
      <c r="B11" s="67" t="s">
        <v>155</v>
      </c>
      <c r="C11" s="214">
        <f t="shared" si="1"/>
        <v>28399.42872</v>
      </c>
      <c r="D11" s="214">
        <f t="shared" si="2"/>
        <v>28399.42872</v>
      </c>
      <c r="E11" s="215">
        <v>349.55472</v>
      </c>
      <c r="F11" s="218">
        <v>229.28472</v>
      </c>
      <c r="G11" s="215">
        <v>19339.575</v>
      </c>
      <c r="H11" s="215"/>
      <c r="I11" s="215"/>
      <c r="J11" s="215"/>
      <c r="K11" s="215"/>
      <c r="L11" s="215"/>
      <c r="M11" s="215">
        <v>8710.299</v>
      </c>
      <c r="N11" s="215"/>
      <c r="O11" s="215"/>
    </row>
    <row r="12" s="51" customFormat="1" ht="28" customHeight="1" spans="1:15">
      <c r="A12" s="65">
        <v>363004</v>
      </c>
      <c r="B12" s="65" t="s">
        <v>156</v>
      </c>
      <c r="C12" s="214">
        <f t="shared" si="1"/>
        <v>238.48</v>
      </c>
      <c r="D12" s="214">
        <f t="shared" si="2"/>
        <v>238.48</v>
      </c>
      <c r="E12" s="215">
        <v>238.48</v>
      </c>
      <c r="F12" s="215">
        <v>35</v>
      </c>
      <c r="G12" s="215"/>
      <c r="H12" s="215"/>
      <c r="I12" s="215"/>
      <c r="J12" s="215"/>
      <c r="K12" s="215"/>
      <c r="L12" s="215"/>
      <c r="M12" s="215"/>
      <c r="N12" s="215"/>
      <c r="O12" s="215"/>
    </row>
    <row r="13" s="51" customFormat="1" ht="28" customHeight="1" spans="1:15">
      <c r="A13" s="65">
        <v>363005</v>
      </c>
      <c r="B13" s="65" t="s">
        <v>157</v>
      </c>
      <c r="C13" s="214">
        <f t="shared" si="1"/>
        <v>841.21</v>
      </c>
      <c r="D13" s="214">
        <f t="shared" si="2"/>
        <v>841.21</v>
      </c>
      <c r="E13" s="215">
        <v>841.21</v>
      </c>
      <c r="F13" s="215">
        <v>193</v>
      </c>
      <c r="G13" s="215"/>
      <c r="H13" s="215"/>
      <c r="I13" s="215"/>
      <c r="J13" s="215"/>
      <c r="K13" s="215"/>
      <c r="L13" s="215"/>
      <c r="M13" s="215"/>
      <c r="N13" s="215"/>
      <c r="O13" s="215"/>
    </row>
    <row r="14" s="51" customFormat="1" ht="28" customHeight="1" spans="1:15">
      <c r="A14" s="65">
        <v>363006</v>
      </c>
      <c r="B14" s="65" t="s">
        <v>158</v>
      </c>
      <c r="C14" s="214">
        <f t="shared" si="1"/>
        <v>307.76</v>
      </c>
      <c r="D14" s="214">
        <f t="shared" si="2"/>
        <v>307.76</v>
      </c>
      <c r="E14" s="215">
        <v>307.76</v>
      </c>
      <c r="F14" s="215">
        <v>65</v>
      </c>
      <c r="G14" s="215"/>
      <c r="H14" s="215"/>
      <c r="I14" s="215"/>
      <c r="J14" s="219"/>
      <c r="K14" s="219"/>
      <c r="L14" s="219"/>
      <c r="M14" s="219"/>
      <c r="N14" s="215"/>
      <c r="O14" s="215"/>
    </row>
    <row r="15" s="51" customFormat="1" ht="28" customHeight="1" spans="1:15">
      <c r="A15" s="65">
        <v>363007</v>
      </c>
      <c r="B15" s="65" t="s">
        <v>159</v>
      </c>
      <c r="C15" s="214">
        <f t="shared" si="1"/>
        <v>348.4</v>
      </c>
      <c r="D15" s="214">
        <f t="shared" si="2"/>
        <v>348.4</v>
      </c>
      <c r="E15" s="215">
        <v>348.4</v>
      </c>
      <c r="F15" s="215">
        <v>116.8</v>
      </c>
      <c r="G15" s="215"/>
      <c r="H15" s="219"/>
      <c r="I15" s="219"/>
      <c r="J15" s="219"/>
      <c r="K15" s="219"/>
      <c r="L15" s="219"/>
      <c r="M15" s="219"/>
      <c r="N15" s="215"/>
      <c r="O15" s="215"/>
    </row>
    <row r="16" s="51" customFormat="1" ht="28" customHeight="1" spans="1:15">
      <c r="A16" s="65">
        <v>363008</v>
      </c>
      <c r="B16" s="65" t="s">
        <v>160</v>
      </c>
      <c r="C16" s="214">
        <f t="shared" si="1"/>
        <v>2265.4075</v>
      </c>
      <c r="D16" s="214">
        <f t="shared" si="2"/>
        <v>2265.4075</v>
      </c>
      <c r="E16" s="215">
        <v>2265.4075</v>
      </c>
      <c r="F16" s="215">
        <v>324.1775</v>
      </c>
      <c r="G16" s="215"/>
      <c r="H16" s="219"/>
      <c r="I16" s="219"/>
      <c r="J16" s="219"/>
      <c r="K16" s="219"/>
      <c r="L16" s="219"/>
      <c r="M16" s="219"/>
      <c r="N16" s="215"/>
      <c r="O16" s="215"/>
    </row>
    <row r="17" customHeight="1" spans="2:16">
      <c r="B17" s="52"/>
      <c r="C17" s="52"/>
      <c r="D17" s="52"/>
      <c r="E17" s="52"/>
      <c r="F17" s="144"/>
      <c r="G17" s="52"/>
      <c r="H17" s="52"/>
      <c r="I17" s="52"/>
      <c r="N17" s="52"/>
      <c r="O17" s="52"/>
      <c r="P17" s="52"/>
    </row>
    <row r="18" customHeight="1" spans="2:16">
      <c r="B18" s="52"/>
      <c r="C18" s="52"/>
      <c r="D18" s="52"/>
      <c r="E18" s="52"/>
      <c r="F18" s="144"/>
      <c r="G18" s="52"/>
      <c r="H18" s="52"/>
      <c r="N18" s="52"/>
      <c r="O18" s="52"/>
      <c r="P18" s="52"/>
    </row>
    <row r="19" customHeight="1" spans="4:16">
      <c r="D19" s="52"/>
      <c r="E19" s="52"/>
      <c r="F19" s="144"/>
      <c r="N19" s="52"/>
      <c r="O19" s="52"/>
      <c r="P19" s="52"/>
    </row>
    <row r="20" customHeight="1" spans="4:16">
      <c r="D20" s="52"/>
      <c r="E20" s="52"/>
      <c r="F20" s="144"/>
      <c r="G20" s="52"/>
      <c r="L20" s="52"/>
      <c r="N20" s="52"/>
      <c r="O20" s="52"/>
      <c r="P20" s="52"/>
    </row>
    <row r="21" customHeight="1" spans="7:16">
      <c r="G21" s="52"/>
      <c r="M21" s="52"/>
      <c r="N21" s="52"/>
      <c r="O21" s="52"/>
      <c r="P21" s="52"/>
    </row>
    <row r="22" customHeight="1" spans="13:16">
      <c r="M22" s="52"/>
      <c r="N22" s="52"/>
      <c r="O22" s="52"/>
      <c r="P22" s="52"/>
    </row>
    <row r="23" customHeight="1" spans="13:15">
      <c r="M23" s="52"/>
      <c r="O23" s="52"/>
    </row>
    <row r="24" customHeight="1" spans="13:15">
      <c r="M24" s="52"/>
      <c r="N24" s="52"/>
      <c r="O24" s="52"/>
    </row>
    <row r="25" customHeight="1" spans="14:15">
      <c r="N25" s="52"/>
      <c r="O25" s="52"/>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M13" sqref="M13"/>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52" t="s">
        <v>15</v>
      </c>
      <c r="B1" s="52"/>
      <c r="C1" s="52"/>
    </row>
    <row r="2" ht="35.25" customHeight="1" spans="1:14">
      <c r="A2" s="213" t="s">
        <v>16</v>
      </c>
      <c r="B2" s="213"/>
      <c r="C2" s="213"/>
      <c r="D2" s="213"/>
      <c r="E2" s="213"/>
      <c r="F2" s="213"/>
      <c r="G2" s="213"/>
      <c r="H2" s="213"/>
      <c r="I2" s="213"/>
      <c r="J2" s="213"/>
      <c r="K2" s="213"/>
      <c r="L2" s="213"/>
      <c r="M2" s="213"/>
      <c r="N2" s="216"/>
    </row>
    <row r="3" ht="21.75" customHeight="1" spans="13:13">
      <c r="M3" s="73" t="s">
        <v>46</v>
      </c>
    </row>
    <row r="4" ht="15" customHeight="1" spans="1:13">
      <c r="A4" s="54" t="s">
        <v>137</v>
      </c>
      <c r="B4" s="54" t="s">
        <v>138</v>
      </c>
      <c r="C4" s="54" t="s">
        <v>139</v>
      </c>
      <c r="D4" s="54" t="s">
        <v>140</v>
      </c>
      <c r="E4" s="54"/>
      <c r="F4" s="54"/>
      <c r="G4" s="54"/>
      <c r="H4" s="54"/>
      <c r="I4" s="54"/>
      <c r="J4" s="54"/>
      <c r="K4" s="54"/>
      <c r="L4" s="54"/>
      <c r="M4" s="54"/>
    </row>
    <row r="5" ht="30" customHeight="1" spans="1:13">
      <c r="A5" s="54"/>
      <c r="B5" s="54"/>
      <c r="C5" s="54"/>
      <c r="D5" s="59" t="s">
        <v>141</v>
      </c>
      <c r="E5" s="59" t="s">
        <v>161</v>
      </c>
      <c r="F5" s="59"/>
      <c r="G5" s="59" t="s">
        <v>143</v>
      </c>
      <c r="H5" s="59" t="s">
        <v>145</v>
      </c>
      <c r="I5" s="59" t="s">
        <v>146</v>
      </c>
      <c r="J5" s="59" t="s">
        <v>147</v>
      </c>
      <c r="K5" s="59" t="s">
        <v>130</v>
      </c>
      <c r="L5" s="59" t="s">
        <v>148</v>
      </c>
      <c r="M5" s="59" t="s">
        <v>132</v>
      </c>
    </row>
    <row r="6" ht="40.5" customHeight="1" spans="1:13">
      <c r="A6" s="54"/>
      <c r="B6" s="54"/>
      <c r="C6" s="54"/>
      <c r="D6" s="59"/>
      <c r="E6" s="59" t="s">
        <v>149</v>
      </c>
      <c r="F6" s="59" t="s">
        <v>162</v>
      </c>
      <c r="G6" s="59"/>
      <c r="H6" s="59"/>
      <c r="I6" s="59"/>
      <c r="J6" s="59"/>
      <c r="K6" s="59"/>
      <c r="L6" s="59"/>
      <c r="M6" s="59"/>
    </row>
    <row r="7" customHeight="1" spans="1:13">
      <c r="A7" s="62" t="s">
        <v>151</v>
      </c>
      <c r="B7" s="62" t="s">
        <v>151</v>
      </c>
      <c r="C7" s="62">
        <v>1</v>
      </c>
      <c r="D7" s="62">
        <v>2</v>
      </c>
      <c r="E7" s="62">
        <v>3</v>
      </c>
      <c r="F7" s="62">
        <v>4</v>
      </c>
      <c r="G7" s="62">
        <v>5</v>
      </c>
      <c r="H7" s="62">
        <v>6</v>
      </c>
      <c r="I7" s="62">
        <v>7</v>
      </c>
      <c r="J7" s="62">
        <v>8</v>
      </c>
      <c r="K7" s="62">
        <v>9</v>
      </c>
      <c r="L7" s="62">
        <v>10</v>
      </c>
      <c r="M7" s="62">
        <v>11</v>
      </c>
    </row>
    <row r="8" s="113" customFormat="1" ht="27.95" customHeight="1" spans="1:13">
      <c r="A8" s="64">
        <v>363</v>
      </c>
      <c r="B8" s="64" t="s">
        <v>152</v>
      </c>
      <c r="C8" s="214">
        <f t="shared" ref="C8:M8" si="0">SUM(C9:C16)</f>
        <v>33156.28952</v>
      </c>
      <c r="D8" s="214">
        <f t="shared" si="0"/>
        <v>33156.28952</v>
      </c>
      <c r="E8" s="214">
        <f t="shared" si="0"/>
        <v>5185.99052</v>
      </c>
      <c r="F8" s="214">
        <f t="shared" si="0"/>
        <v>1450.77652</v>
      </c>
      <c r="G8" s="64">
        <f t="shared" si="0"/>
        <v>19260</v>
      </c>
      <c r="H8" s="64">
        <f t="shared" si="0"/>
        <v>0</v>
      </c>
      <c r="I8" s="64">
        <f t="shared" si="0"/>
        <v>0</v>
      </c>
      <c r="J8" s="64">
        <f t="shared" si="0"/>
        <v>0</v>
      </c>
      <c r="K8" s="64">
        <f t="shared" si="0"/>
        <v>0</v>
      </c>
      <c r="L8" s="64">
        <f t="shared" si="0"/>
        <v>0</v>
      </c>
      <c r="M8" s="214">
        <f t="shared" si="0"/>
        <v>8710.299</v>
      </c>
    </row>
    <row r="9" s="76" customFormat="1" ht="27.95" customHeight="1" spans="1:13">
      <c r="A9" s="65">
        <v>363001</v>
      </c>
      <c r="B9" s="65" t="s">
        <v>153</v>
      </c>
      <c r="C9" s="214">
        <f>D9</f>
        <v>743.4523</v>
      </c>
      <c r="D9" s="214">
        <f>E9+G9+H9+I9+J9+K9+L9+M9</f>
        <v>743.4523</v>
      </c>
      <c r="E9" s="215">
        <v>743.4523</v>
      </c>
      <c r="F9" s="215">
        <v>472.5143</v>
      </c>
      <c r="G9" s="66"/>
      <c r="H9" s="170"/>
      <c r="I9" s="170"/>
      <c r="J9" s="170"/>
      <c r="K9" s="170"/>
      <c r="L9" s="170"/>
      <c r="M9" s="217"/>
    </row>
    <row r="10" s="76" customFormat="1" ht="27.95" customHeight="1" spans="1:13">
      <c r="A10" s="65">
        <v>363002</v>
      </c>
      <c r="B10" s="65" t="s">
        <v>154</v>
      </c>
      <c r="C10" s="214">
        <f t="shared" ref="C10:C16" si="1">D10</f>
        <v>91.726</v>
      </c>
      <c r="D10" s="214">
        <f t="shared" ref="D10:D16" si="2">E10+G10+H10+I10+J10+K10+L10+M10</f>
        <v>91.726</v>
      </c>
      <c r="E10" s="215">
        <v>91.726</v>
      </c>
      <c r="F10" s="215">
        <v>15</v>
      </c>
      <c r="G10" s="66"/>
      <c r="H10" s="170"/>
      <c r="I10" s="170"/>
      <c r="J10" s="170"/>
      <c r="K10" s="170"/>
      <c r="L10" s="170"/>
      <c r="M10" s="217"/>
    </row>
    <row r="11" s="76" customFormat="1" ht="27.95" customHeight="1" spans="1:13">
      <c r="A11" s="65">
        <v>363003</v>
      </c>
      <c r="B11" s="67" t="s">
        <v>155</v>
      </c>
      <c r="C11" s="214">
        <f t="shared" si="1"/>
        <v>28319.85372</v>
      </c>
      <c r="D11" s="214">
        <f t="shared" si="2"/>
        <v>28319.85372</v>
      </c>
      <c r="E11" s="215">
        <v>349.55472</v>
      </c>
      <c r="F11" s="215">
        <v>229.28472</v>
      </c>
      <c r="G11" s="66">
        <v>19260</v>
      </c>
      <c r="H11" s="170"/>
      <c r="I11" s="170"/>
      <c r="J11" s="170"/>
      <c r="K11" s="170"/>
      <c r="L11" s="170"/>
      <c r="M11" s="215">
        <v>8710.299</v>
      </c>
    </row>
    <row r="12" s="76" customFormat="1" ht="27.95" customHeight="1" spans="1:13">
      <c r="A12" s="65">
        <v>363004</v>
      </c>
      <c r="B12" s="65" t="s">
        <v>156</v>
      </c>
      <c r="C12" s="214">
        <f t="shared" si="1"/>
        <v>238.48</v>
      </c>
      <c r="D12" s="214">
        <f t="shared" si="2"/>
        <v>238.48</v>
      </c>
      <c r="E12" s="215">
        <v>238.48</v>
      </c>
      <c r="F12" s="215">
        <v>35</v>
      </c>
      <c r="G12" s="66"/>
      <c r="H12" s="170"/>
      <c r="I12" s="170"/>
      <c r="J12" s="170"/>
      <c r="K12" s="170"/>
      <c r="L12" s="170"/>
      <c r="M12" s="170"/>
    </row>
    <row r="13" s="76" customFormat="1" ht="27.95" customHeight="1" spans="1:13">
      <c r="A13" s="65">
        <v>363005</v>
      </c>
      <c r="B13" s="65" t="s">
        <v>157</v>
      </c>
      <c r="C13" s="214">
        <f t="shared" si="1"/>
        <v>841.21</v>
      </c>
      <c r="D13" s="214">
        <f t="shared" si="2"/>
        <v>841.21</v>
      </c>
      <c r="E13" s="215">
        <v>841.21</v>
      </c>
      <c r="F13" s="215">
        <v>193</v>
      </c>
      <c r="G13" s="201"/>
      <c r="H13" s="170"/>
      <c r="I13" s="170"/>
      <c r="J13" s="170"/>
      <c r="K13" s="170"/>
      <c r="L13" s="170"/>
      <c r="M13" s="170"/>
    </row>
    <row r="14" s="76" customFormat="1" ht="27.95" customHeight="1" spans="1:13">
      <c r="A14" s="65">
        <v>363006</v>
      </c>
      <c r="B14" s="65" t="s">
        <v>158</v>
      </c>
      <c r="C14" s="214">
        <f t="shared" si="1"/>
        <v>307.76</v>
      </c>
      <c r="D14" s="214">
        <f t="shared" si="2"/>
        <v>307.76</v>
      </c>
      <c r="E14" s="215">
        <v>307.76</v>
      </c>
      <c r="F14" s="215">
        <v>65</v>
      </c>
      <c r="G14" s="201"/>
      <c r="H14" s="170"/>
      <c r="I14" s="170"/>
      <c r="J14" s="170"/>
      <c r="K14" s="170"/>
      <c r="L14" s="170"/>
      <c r="M14" s="170"/>
    </row>
    <row r="15" s="76" customFormat="1" ht="27.95" customHeight="1" spans="1:13">
      <c r="A15" s="65">
        <v>363007</v>
      </c>
      <c r="B15" s="65" t="s">
        <v>159</v>
      </c>
      <c r="C15" s="214">
        <f t="shared" si="1"/>
        <v>348.4</v>
      </c>
      <c r="D15" s="214">
        <f t="shared" si="2"/>
        <v>348.4</v>
      </c>
      <c r="E15" s="215">
        <v>348.4</v>
      </c>
      <c r="F15" s="215">
        <v>116.8</v>
      </c>
      <c r="G15" s="201"/>
      <c r="H15" s="170"/>
      <c r="I15" s="170"/>
      <c r="J15" s="170"/>
      <c r="K15" s="170"/>
      <c r="L15" s="170"/>
      <c r="M15" s="170"/>
    </row>
    <row r="16" s="76" customFormat="1" ht="27.95" customHeight="1" spans="1:13">
      <c r="A16" s="65">
        <v>363008</v>
      </c>
      <c r="B16" s="65" t="s">
        <v>160</v>
      </c>
      <c r="C16" s="214">
        <f t="shared" si="1"/>
        <v>2265.4075</v>
      </c>
      <c r="D16" s="214">
        <f t="shared" si="2"/>
        <v>2265.4075</v>
      </c>
      <c r="E16" s="215">
        <v>2265.4075</v>
      </c>
      <c r="F16" s="215">
        <v>324.1775</v>
      </c>
      <c r="G16" s="201"/>
      <c r="H16" s="170"/>
      <c r="I16" s="170"/>
      <c r="J16" s="170"/>
      <c r="K16" s="170"/>
      <c r="L16" s="170"/>
      <c r="M16" s="170"/>
    </row>
    <row r="17" customHeight="1" spans="2:14">
      <c r="B17" s="52"/>
      <c r="C17" s="52"/>
      <c r="D17" s="52"/>
      <c r="E17" s="52"/>
      <c r="F17" s="52"/>
      <c r="G17" s="52"/>
      <c r="H17" s="52"/>
      <c r="I17" s="52"/>
      <c r="J17" s="52"/>
      <c r="K17" s="52"/>
      <c r="L17" s="52"/>
      <c r="M17" s="52"/>
      <c r="N17" s="52"/>
    </row>
    <row r="18" customHeight="1" spans="2:14">
      <c r="B18" s="52"/>
      <c r="C18" s="52"/>
      <c r="D18" s="52"/>
      <c r="E18" s="52"/>
      <c r="F18" s="52"/>
      <c r="G18" s="52"/>
      <c r="H18" s="52"/>
      <c r="J18" s="52"/>
      <c r="K18" s="52"/>
      <c r="L18" s="52"/>
      <c r="N18" s="52"/>
    </row>
    <row r="19" customHeight="1" spans="4:14">
      <c r="D19" s="52"/>
      <c r="E19" s="52"/>
      <c r="F19" s="52"/>
      <c r="J19" s="52"/>
      <c r="K19" s="52"/>
      <c r="L19" s="52"/>
      <c r="N19" s="52"/>
    </row>
    <row r="20" customHeight="1" spans="4:14">
      <c r="D20" s="52"/>
      <c r="E20" s="52"/>
      <c r="F20" s="52"/>
      <c r="G20" s="52"/>
      <c r="J20" s="52"/>
      <c r="K20" s="52"/>
      <c r="L20" s="52"/>
      <c r="N20" s="52"/>
    </row>
    <row r="21" customHeight="1" spans="7:12">
      <c r="G21" s="52"/>
      <c r="J21" s="52"/>
      <c r="K21" s="52"/>
      <c r="L21" s="52"/>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pane ySplit="5" topLeftCell="A6" activePane="bottomLeft" state="frozen"/>
      <selection/>
      <selection pane="bottomLeft" activeCell="I10" sqref="I10"/>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151" t="s">
        <v>17</v>
      </c>
      <c r="B1" s="152"/>
      <c r="C1" s="152"/>
      <c r="D1" s="152"/>
      <c r="E1" s="152"/>
      <c r="F1" s="152"/>
      <c r="G1" s="152"/>
      <c r="H1" s="153"/>
    </row>
    <row r="2" ht="22.5" customHeight="1" spans="1:8">
      <c r="A2" s="154" t="s">
        <v>18</v>
      </c>
      <c r="B2" s="155"/>
      <c r="C2" s="155"/>
      <c r="D2" s="155"/>
      <c r="E2" s="155"/>
      <c r="F2" s="155"/>
      <c r="G2" s="155"/>
      <c r="H2" s="155"/>
    </row>
    <row r="3" ht="22.5" customHeight="1" spans="1:8">
      <c r="A3" s="156"/>
      <c r="B3" s="156"/>
      <c r="C3" s="157"/>
      <c r="D3" s="157"/>
      <c r="E3" s="147"/>
      <c r="F3" s="147"/>
      <c r="G3" s="147"/>
      <c r="H3" s="158" t="s">
        <v>46</v>
      </c>
    </row>
    <row r="4" ht="22.5" customHeight="1" spans="1:8">
      <c r="A4" s="159" t="s">
        <v>47</v>
      </c>
      <c r="B4" s="159"/>
      <c r="C4" s="159" t="s">
        <v>48</v>
      </c>
      <c r="D4" s="159"/>
      <c r="E4" s="159"/>
      <c r="F4" s="159"/>
      <c r="G4" s="159"/>
      <c r="H4" s="159"/>
    </row>
    <row r="5" ht="22.5" customHeight="1" spans="1:8">
      <c r="A5" s="159" t="s">
        <v>49</v>
      </c>
      <c r="B5" s="159" t="s">
        <v>50</v>
      </c>
      <c r="C5" s="159" t="s">
        <v>51</v>
      </c>
      <c r="D5" s="160" t="s">
        <v>50</v>
      </c>
      <c r="E5" s="159" t="s">
        <v>52</v>
      </c>
      <c r="F5" s="159" t="s">
        <v>50</v>
      </c>
      <c r="G5" s="159" t="s">
        <v>53</v>
      </c>
      <c r="H5" s="159" t="s">
        <v>50</v>
      </c>
    </row>
    <row r="6" ht="22.5" customHeight="1" spans="1:8">
      <c r="A6" s="199" t="s">
        <v>163</v>
      </c>
      <c r="B6" s="164">
        <v>24525.5655</v>
      </c>
      <c r="C6" s="199" t="s">
        <v>163</v>
      </c>
      <c r="D6" s="164">
        <f>SUM(D7:D34)</f>
        <v>24445.9905</v>
      </c>
      <c r="E6" s="166" t="s">
        <v>163</v>
      </c>
      <c r="F6" s="168">
        <v>24445.99072</v>
      </c>
      <c r="G6" s="166" t="s">
        <v>163</v>
      </c>
      <c r="H6" s="164">
        <v>24445.99072</v>
      </c>
    </row>
    <row r="7" ht="22.5" customHeight="1" spans="1:8">
      <c r="A7" s="161" t="s">
        <v>164</v>
      </c>
      <c r="B7" s="164">
        <v>5185.9905</v>
      </c>
      <c r="C7" s="86" t="s">
        <v>56</v>
      </c>
      <c r="D7" s="164"/>
      <c r="E7" s="166" t="s">
        <v>57</v>
      </c>
      <c r="F7" s="168">
        <v>3735.21422</v>
      </c>
      <c r="G7" s="166" t="s">
        <v>58</v>
      </c>
      <c r="H7" s="164">
        <v>3794.70898</v>
      </c>
    </row>
    <row r="8" ht="22.5" customHeight="1" spans="1:10">
      <c r="A8" s="200" t="s">
        <v>165</v>
      </c>
      <c r="B8" s="164">
        <v>1450.7765</v>
      </c>
      <c r="C8" s="86" t="s">
        <v>60</v>
      </c>
      <c r="D8" s="164"/>
      <c r="E8" s="166" t="s">
        <v>61</v>
      </c>
      <c r="F8" s="168">
        <v>3594.70898</v>
      </c>
      <c r="G8" s="166" t="s">
        <v>62</v>
      </c>
      <c r="H8" s="164">
        <v>741.684</v>
      </c>
      <c r="J8" s="52"/>
    </row>
    <row r="9" ht="22.5" customHeight="1" spans="1:8">
      <c r="A9" s="161" t="s">
        <v>166</v>
      </c>
      <c r="B9" s="164">
        <v>19339.575</v>
      </c>
      <c r="C9" s="86" t="s">
        <v>64</v>
      </c>
      <c r="D9" s="164"/>
      <c r="E9" s="166" t="s">
        <v>65</v>
      </c>
      <c r="F9" s="168">
        <v>120.684</v>
      </c>
      <c r="G9" s="166" t="s">
        <v>66</v>
      </c>
      <c r="H9" s="164">
        <v>30</v>
      </c>
    </row>
    <row r="10" ht="22.5" customHeight="1" spans="1:8">
      <c r="A10" s="161" t="s">
        <v>167</v>
      </c>
      <c r="B10" s="164"/>
      <c r="C10" s="86" t="s">
        <v>68</v>
      </c>
      <c r="D10" s="164"/>
      <c r="E10" s="166" t="s">
        <v>69</v>
      </c>
      <c r="F10" s="168">
        <v>19.82124</v>
      </c>
      <c r="G10" s="166" t="s">
        <v>70</v>
      </c>
      <c r="H10" s="164"/>
    </row>
    <row r="11" ht="22.5" customHeight="1" spans="1:8">
      <c r="A11" s="161"/>
      <c r="B11" s="164"/>
      <c r="C11" s="86" t="s">
        <v>72</v>
      </c>
      <c r="D11" s="164"/>
      <c r="E11" s="166" t="s">
        <v>73</v>
      </c>
      <c r="F11" s="168"/>
      <c r="G11" s="166" t="s">
        <v>74</v>
      </c>
      <c r="H11" s="164"/>
    </row>
    <row r="12" ht="22.5" customHeight="1" spans="1:8">
      <c r="A12" s="161"/>
      <c r="B12" s="164"/>
      <c r="C12" s="86" t="s">
        <v>76</v>
      </c>
      <c r="D12" s="164"/>
      <c r="E12" s="166" t="s">
        <v>77</v>
      </c>
      <c r="F12" s="168">
        <v>20710.7765</v>
      </c>
      <c r="G12" s="166" t="s">
        <v>78</v>
      </c>
      <c r="H12" s="164"/>
    </row>
    <row r="13" ht="22.5" customHeight="1" spans="1:8">
      <c r="A13" s="161"/>
      <c r="B13" s="164"/>
      <c r="C13" s="86" t="s">
        <v>80</v>
      </c>
      <c r="D13" s="164"/>
      <c r="E13" s="201" t="s">
        <v>61</v>
      </c>
      <c r="F13" s="168">
        <v>200</v>
      </c>
      <c r="G13" s="166" t="s">
        <v>81</v>
      </c>
      <c r="H13" s="164"/>
    </row>
    <row r="14" ht="22.5" customHeight="1" spans="1:8">
      <c r="A14" s="161"/>
      <c r="B14" s="164"/>
      <c r="C14" s="86" t="s">
        <v>83</v>
      </c>
      <c r="D14" s="164">
        <v>19260</v>
      </c>
      <c r="E14" s="201" t="s">
        <v>65</v>
      </c>
      <c r="F14" s="168">
        <v>621</v>
      </c>
      <c r="G14" s="166" t="s">
        <v>84</v>
      </c>
      <c r="H14" s="164"/>
    </row>
    <row r="15" ht="22.5" customHeight="1" spans="1:8">
      <c r="A15" s="202"/>
      <c r="B15" s="164"/>
      <c r="C15" s="86" t="s">
        <v>86</v>
      </c>
      <c r="D15" s="164"/>
      <c r="E15" s="201" t="s">
        <v>87</v>
      </c>
      <c r="F15" s="168">
        <v>19859.7765</v>
      </c>
      <c r="G15" s="166" t="s">
        <v>88</v>
      </c>
      <c r="H15" s="164">
        <v>19879.59774</v>
      </c>
    </row>
    <row r="16" ht="22.5" customHeight="1" spans="1:8">
      <c r="A16" s="202"/>
      <c r="B16" s="164"/>
      <c r="C16" s="86" t="s">
        <v>90</v>
      </c>
      <c r="D16" s="164">
        <v>5185.9905</v>
      </c>
      <c r="E16" s="201" t="s">
        <v>91</v>
      </c>
      <c r="F16" s="201"/>
      <c r="G16" s="166" t="s">
        <v>92</v>
      </c>
      <c r="H16" s="164"/>
    </row>
    <row r="17" ht="22.5" customHeight="1" spans="1:8">
      <c r="A17" s="202"/>
      <c r="B17" s="164"/>
      <c r="C17" s="86" t="s">
        <v>94</v>
      </c>
      <c r="D17" s="164"/>
      <c r="E17" s="201" t="s">
        <v>95</v>
      </c>
      <c r="F17" s="203">
        <v>20</v>
      </c>
      <c r="G17" s="166" t="s">
        <v>96</v>
      </c>
      <c r="H17" s="164"/>
    </row>
    <row r="18" ht="22.5" customHeight="1" spans="1:8">
      <c r="A18" s="202"/>
      <c r="B18" s="162"/>
      <c r="C18" s="86" t="s">
        <v>97</v>
      </c>
      <c r="D18" s="164"/>
      <c r="E18" s="201" t="s">
        <v>98</v>
      </c>
      <c r="F18" s="203">
        <v>10</v>
      </c>
      <c r="G18" s="166" t="s">
        <v>99</v>
      </c>
      <c r="H18" s="164"/>
    </row>
    <row r="19" ht="22.5" customHeight="1" spans="1:8">
      <c r="A19" s="169"/>
      <c r="B19" s="171"/>
      <c r="C19" s="86" t="s">
        <v>100</v>
      </c>
      <c r="D19" s="164"/>
      <c r="E19" s="201" t="s">
        <v>101</v>
      </c>
      <c r="F19" s="201"/>
      <c r="G19" s="166" t="s">
        <v>102</v>
      </c>
      <c r="H19" s="164"/>
    </row>
    <row r="20" ht="22.5" customHeight="1" spans="1:8">
      <c r="A20" s="169"/>
      <c r="B20" s="162"/>
      <c r="C20" s="86" t="s">
        <v>103</v>
      </c>
      <c r="D20" s="164"/>
      <c r="E20" s="201" t="s">
        <v>104</v>
      </c>
      <c r="F20" s="201"/>
      <c r="G20" s="166" t="s">
        <v>105</v>
      </c>
      <c r="H20" s="164"/>
    </row>
    <row r="21" ht="22.5" customHeight="1" spans="1:8">
      <c r="A21" s="170"/>
      <c r="B21" s="162"/>
      <c r="C21" s="86" t="s">
        <v>106</v>
      </c>
      <c r="D21" s="164"/>
      <c r="E21" s="201" t="s">
        <v>107</v>
      </c>
      <c r="F21" s="201"/>
      <c r="G21" s="166" t="s">
        <v>108</v>
      </c>
      <c r="H21" s="164"/>
    </row>
    <row r="22" ht="22.5" customHeight="1" spans="1:8">
      <c r="A22" s="107"/>
      <c r="B22" s="162"/>
      <c r="C22" s="86" t="s">
        <v>109</v>
      </c>
      <c r="D22" s="164"/>
      <c r="E22" s="204" t="s">
        <v>110</v>
      </c>
      <c r="F22" s="204"/>
      <c r="G22" s="204"/>
      <c r="H22" s="164"/>
    </row>
    <row r="23" ht="22.5" customHeight="1" spans="1:8">
      <c r="A23" s="205"/>
      <c r="B23" s="162"/>
      <c r="C23" s="86" t="s">
        <v>111</v>
      </c>
      <c r="D23" s="164"/>
      <c r="E23" s="172" t="s">
        <v>112</v>
      </c>
      <c r="F23" s="172"/>
      <c r="G23" s="172"/>
      <c r="H23" s="164"/>
    </row>
    <row r="24" ht="22.5" customHeight="1" spans="1:8">
      <c r="A24" s="205"/>
      <c r="B24" s="162"/>
      <c r="C24" s="86" t="s">
        <v>113</v>
      </c>
      <c r="D24" s="164"/>
      <c r="E24" s="172" t="s">
        <v>114</v>
      </c>
      <c r="F24" s="172"/>
      <c r="G24" s="172"/>
      <c r="H24" s="164"/>
    </row>
    <row r="25" ht="22.5" customHeight="1" spans="1:9">
      <c r="A25" s="205"/>
      <c r="B25" s="162"/>
      <c r="C25" s="86" t="s">
        <v>115</v>
      </c>
      <c r="D25" s="164"/>
      <c r="E25" s="172" t="s">
        <v>116</v>
      </c>
      <c r="F25" s="172"/>
      <c r="G25" s="172"/>
      <c r="H25" s="164"/>
      <c r="I25" s="52"/>
    </row>
    <row r="26" ht="22.5" customHeight="1" spans="1:10">
      <c r="A26" s="205"/>
      <c r="B26" s="162"/>
      <c r="C26" s="86" t="s">
        <v>117</v>
      </c>
      <c r="D26" s="164"/>
      <c r="E26" s="166"/>
      <c r="F26" s="166"/>
      <c r="G26" s="166"/>
      <c r="H26" s="164"/>
      <c r="I26" s="52"/>
      <c r="J26" s="52"/>
    </row>
    <row r="27" ht="22.5" customHeight="1" spans="1:10">
      <c r="A27" s="107"/>
      <c r="B27" s="171"/>
      <c r="C27" s="86" t="s">
        <v>118</v>
      </c>
      <c r="D27" s="164"/>
      <c r="E27" s="166"/>
      <c r="F27" s="166"/>
      <c r="G27" s="166"/>
      <c r="H27" s="164"/>
      <c r="I27" s="52"/>
      <c r="J27" s="52"/>
    </row>
    <row r="28" ht="22.5" customHeight="1" spans="1:10">
      <c r="A28" s="205"/>
      <c r="B28" s="162"/>
      <c r="C28" s="86" t="s">
        <v>119</v>
      </c>
      <c r="D28" s="164"/>
      <c r="E28" s="166"/>
      <c r="F28" s="166"/>
      <c r="G28" s="166"/>
      <c r="H28" s="164"/>
      <c r="I28" s="52"/>
      <c r="J28" s="52"/>
    </row>
    <row r="29" ht="22.5" customHeight="1" spans="1:10">
      <c r="A29" s="107"/>
      <c r="B29" s="171"/>
      <c r="C29" s="86" t="s">
        <v>120</v>
      </c>
      <c r="D29" s="164"/>
      <c r="E29" s="166"/>
      <c r="F29" s="166"/>
      <c r="G29" s="166"/>
      <c r="H29" s="164"/>
      <c r="I29" s="52"/>
      <c r="J29" s="52"/>
    </row>
    <row r="30" ht="22.5" customHeight="1" spans="1:9">
      <c r="A30" s="107"/>
      <c r="B30" s="162"/>
      <c r="C30" s="86" t="s">
        <v>121</v>
      </c>
      <c r="D30" s="164"/>
      <c r="E30" s="166"/>
      <c r="F30" s="166"/>
      <c r="G30" s="166"/>
      <c r="H30" s="164"/>
      <c r="I30" s="52"/>
    </row>
    <row r="31" ht="22.5" customHeight="1" spans="1:8">
      <c r="A31" s="107"/>
      <c r="B31" s="162"/>
      <c r="C31" s="86" t="s">
        <v>122</v>
      </c>
      <c r="D31" s="164"/>
      <c r="E31" s="166"/>
      <c r="F31" s="166"/>
      <c r="G31" s="166"/>
      <c r="H31" s="164"/>
    </row>
    <row r="32" ht="22.5" customHeight="1" spans="1:8">
      <c r="A32" s="107"/>
      <c r="B32" s="162"/>
      <c r="C32" s="86" t="s">
        <v>123</v>
      </c>
      <c r="D32" s="164"/>
      <c r="E32" s="166"/>
      <c r="F32" s="166"/>
      <c r="G32" s="166"/>
      <c r="H32" s="164"/>
    </row>
    <row r="33" ht="22.5" customHeight="1" spans="1:10">
      <c r="A33" s="107"/>
      <c r="B33" s="162"/>
      <c r="C33" s="86" t="s">
        <v>124</v>
      </c>
      <c r="D33" s="164"/>
      <c r="E33" s="166"/>
      <c r="F33" s="166"/>
      <c r="G33" s="166"/>
      <c r="H33" s="164"/>
      <c r="I33" s="52"/>
      <c r="J33" s="52"/>
    </row>
    <row r="34" ht="22.5" customHeight="1" spans="1:8">
      <c r="A34" s="170"/>
      <c r="B34" s="162"/>
      <c r="C34" s="86" t="s">
        <v>125</v>
      </c>
      <c r="D34" s="164"/>
      <c r="E34" s="166"/>
      <c r="F34" s="166"/>
      <c r="G34" s="166"/>
      <c r="H34" s="164"/>
    </row>
    <row r="35" ht="22.5" customHeight="1" spans="1:8">
      <c r="A35" s="107"/>
      <c r="B35" s="162"/>
      <c r="C35" s="163"/>
      <c r="D35" s="173"/>
      <c r="E35" s="161"/>
      <c r="F35" s="161"/>
      <c r="G35" s="161"/>
      <c r="H35" s="174"/>
    </row>
    <row r="36" ht="18" customHeight="1" spans="1:8">
      <c r="A36" s="160" t="s">
        <v>126</v>
      </c>
      <c r="B36" s="171">
        <v>24525.5655</v>
      </c>
      <c r="C36" s="160" t="s">
        <v>127</v>
      </c>
      <c r="D36" s="173">
        <v>24445.9905</v>
      </c>
      <c r="E36" s="160" t="s">
        <v>127</v>
      </c>
      <c r="F36" s="175">
        <f>F7+F12+F23+F24+F25</f>
        <v>24445.99072</v>
      </c>
      <c r="G36" s="160" t="s">
        <v>127</v>
      </c>
      <c r="H36" s="174">
        <v>24445.99072</v>
      </c>
    </row>
    <row r="37" ht="18" customHeight="1" spans="1:8">
      <c r="A37" s="86" t="s">
        <v>132</v>
      </c>
      <c r="B37" s="162">
        <v>8710.299</v>
      </c>
      <c r="C37" s="202" t="s">
        <v>129</v>
      </c>
      <c r="D37" s="173">
        <v>8789.874</v>
      </c>
      <c r="E37" s="202" t="s">
        <v>129</v>
      </c>
      <c r="F37" s="175">
        <v>8789.874</v>
      </c>
      <c r="G37" s="202" t="s">
        <v>129</v>
      </c>
      <c r="H37" s="174">
        <v>8789.874</v>
      </c>
    </row>
    <row r="38" ht="18" customHeight="1" spans="1:8">
      <c r="A38" s="86"/>
      <c r="B38" s="162"/>
      <c r="C38" s="169"/>
      <c r="D38" s="164"/>
      <c r="E38" s="169"/>
      <c r="F38" s="206"/>
      <c r="G38" s="169"/>
      <c r="H38" s="164"/>
    </row>
    <row r="39" ht="22.5" customHeight="1" spans="1:8">
      <c r="A39" s="86"/>
      <c r="B39" s="162"/>
      <c r="C39" s="207"/>
      <c r="D39" s="208"/>
      <c r="E39" s="107"/>
      <c r="F39" s="209"/>
      <c r="G39" s="107"/>
      <c r="H39" s="173"/>
    </row>
    <row r="40" ht="21" customHeight="1" spans="1:8">
      <c r="A40" s="107"/>
      <c r="B40" s="162"/>
      <c r="C40" s="170"/>
      <c r="D40" s="208"/>
      <c r="E40" s="170"/>
      <c r="F40" s="210"/>
      <c r="G40" s="170"/>
      <c r="H40" s="208"/>
    </row>
    <row r="41" ht="18" customHeight="1" spans="1:8">
      <c r="A41" s="159" t="s">
        <v>135</v>
      </c>
      <c r="B41" s="171">
        <f>B36+B37</f>
        <v>33235.8645</v>
      </c>
      <c r="C41" s="211" t="s">
        <v>136</v>
      </c>
      <c r="D41" s="208">
        <f t="shared" ref="D41:H41" si="0">SUM(D36:D37)</f>
        <v>33235.8645</v>
      </c>
      <c r="E41" s="159" t="s">
        <v>136</v>
      </c>
      <c r="F41" s="212">
        <f>SUM(F36:F37)</f>
        <v>33235.86472</v>
      </c>
      <c r="G41" s="159" t="s">
        <v>136</v>
      </c>
      <c r="H41" s="212">
        <f>SUM(H36:H37)</f>
        <v>33235.86472</v>
      </c>
    </row>
    <row r="42" customHeight="1" spans="4:8">
      <c r="D42" s="52"/>
      <c r="H42" s="52"/>
    </row>
    <row r="43" customHeight="1" spans="4:8">
      <c r="D43" s="52"/>
      <c r="H43" s="52"/>
    </row>
    <row r="44" customHeight="1" spans="4:8">
      <c r="D44" s="52"/>
      <c r="H44" s="52"/>
    </row>
    <row r="45" customHeight="1" spans="4:8">
      <c r="D45" s="52"/>
      <c r="H45" s="52"/>
    </row>
    <row r="46" customHeight="1" spans="4:8">
      <c r="D46" s="52"/>
      <c r="H46" s="52"/>
    </row>
    <row r="47" customHeight="1" spans="4:8">
      <c r="D47" s="52"/>
      <c r="H47" s="52"/>
    </row>
    <row r="48" customHeight="1" spans="4:8">
      <c r="D48" s="52"/>
      <c r="H48" s="52"/>
    </row>
    <row r="49" customHeight="1" spans="4:8">
      <c r="D49" s="52"/>
      <c r="H49" s="52"/>
    </row>
    <row r="50" customHeight="1" spans="4:8">
      <c r="D50" s="52"/>
      <c r="H50" s="52"/>
    </row>
    <row r="51" customHeight="1" spans="4:8">
      <c r="D51" s="52"/>
      <c r="H51" s="52"/>
    </row>
    <row r="52" customHeight="1" spans="4:8">
      <c r="D52" s="52"/>
      <c r="H52" s="52"/>
    </row>
    <row r="53" customHeight="1" spans="4:8">
      <c r="D53" s="52"/>
      <c r="H53" s="52"/>
    </row>
    <row r="54" customHeight="1" spans="4:8">
      <c r="D54" s="52"/>
      <c r="H54" s="52"/>
    </row>
    <row r="55" customHeight="1" spans="8:8">
      <c r="H55" s="52"/>
    </row>
    <row r="56" customHeight="1" spans="8:8">
      <c r="H56" s="52"/>
    </row>
    <row r="57" customHeight="1" spans="8:8">
      <c r="H57" s="52"/>
    </row>
    <row r="58" customHeight="1" spans="8:8">
      <c r="H58" s="52"/>
    </row>
    <row r="59" customHeight="1" spans="8:8">
      <c r="H59" s="52"/>
    </row>
    <row r="60" customHeight="1" spans="8:8">
      <c r="H60" s="52"/>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showGridLines="0" showZeros="0" workbookViewId="0">
      <pane ySplit="5" topLeftCell="A9" activePane="bottomLeft" state="frozen"/>
      <selection/>
      <selection pane="bottomLeft" activeCell="M13" sqref="M13"/>
    </sheetView>
  </sheetViews>
  <sheetFormatPr defaultColWidth="9.16666666666667" defaultRowHeight="12.75" customHeight="1" outlineLevelCol="6"/>
  <cols>
    <col min="1" max="1" width="21.3333333333333" customWidth="1"/>
    <col min="2" max="2" width="40.6666666666667" customWidth="1"/>
    <col min="3" max="5" width="21.3333333333333" customWidth="1"/>
    <col min="6" max="6" width="19.3333333333333" customWidth="1"/>
    <col min="7" max="7" width="21.3333333333333" customWidth="1"/>
    <col min="8" max="8" width="9.16666666666667" customWidth="1"/>
    <col min="10" max="10" width="13.8333333333333" customWidth="1"/>
  </cols>
  <sheetData>
    <row r="1" ht="30" customHeight="1" spans="1:1">
      <c r="A1" s="52" t="s">
        <v>19</v>
      </c>
    </row>
    <row r="2" ht="28.5" customHeight="1" spans="1:7">
      <c r="A2" s="188" t="s">
        <v>20</v>
      </c>
      <c r="B2" s="188"/>
      <c r="C2" s="188"/>
      <c r="D2" s="188"/>
      <c r="E2" s="188"/>
      <c r="F2" s="188"/>
      <c r="G2" s="188"/>
    </row>
    <row r="3" ht="22.5" customHeight="1" spans="7:7">
      <c r="G3" s="73" t="s">
        <v>46</v>
      </c>
    </row>
    <row r="4" ht="22.5" customHeight="1" spans="1:7">
      <c r="A4" s="106" t="s">
        <v>168</v>
      </c>
      <c r="B4" s="106" t="s">
        <v>169</v>
      </c>
      <c r="C4" s="106" t="s">
        <v>141</v>
      </c>
      <c r="D4" s="106" t="s">
        <v>170</v>
      </c>
      <c r="E4" s="106" t="s">
        <v>171</v>
      </c>
      <c r="F4" s="106" t="s">
        <v>172</v>
      </c>
      <c r="G4" s="106" t="s">
        <v>173</v>
      </c>
    </row>
    <row r="5" ht="15.75" customHeight="1" spans="1:7">
      <c r="A5" s="62" t="s">
        <v>151</v>
      </c>
      <c r="B5" s="62" t="s">
        <v>151</v>
      </c>
      <c r="C5" s="62">
        <v>1</v>
      </c>
      <c r="D5" s="62">
        <v>2</v>
      </c>
      <c r="E5" s="62">
        <v>3</v>
      </c>
      <c r="F5" s="62">
        <v>4</v>
      </c>
      <c r="G5" s="62" t="s">
        <v>151</v>
      </c>
    </row>
    <row r="6" s="113" customFormat="1" ht="25" customHeight="1" spans="1:7">
      <c r="A6" s="189" t="s">
        <v>174</v>
      </c>
      <c r="B6" s="190" t="s">
        <v>175</v>
      </c>
      <c r="C6" s="180">
        <f t="shared" ref="C6:F6" si="0">C7+C10+C13+C15</f>
        <v>5185.99052</v>
      </c>
      <c r="D6" s="180">
        <f t="shared" si="0"/>
        <v>3614.53</v>
      </c>
      <c r="E6" s="180">
        <f t="shared" si="0"/>
        <v>120.684</v>
      </c>
      <c r="F6" s="180">
        <f t="shared" si="0"/>
        <v>1450.77652</v>
      </c>
      <c r="G6" s="64"/>
    </row>
    <row r="7" s="113" customFormat="1" ht="25" customHeight="1" spans="1:7">
      <c r="A7" s="189" t="s">
        <v>176</v>
      </c>
      <c r="B7" s="190" t="s">
        <v>177</v>
      </c>
      <c r="C7" s="180">
        <f t="shared" ref="C7:F7" si="1">C8+C9</f>
        <v>1093.00702</v>
      </c>
      <c r="D7" s="180">
        <f t="shared" si="1"/>
        <v>299.4</v>
      </c>
      <c r="E7" s="180">
        <f t="shared" si="1"/>
        <v>91.808</v>
      </c>
      <c r="F7" s="180">
        <f t="shared" si="1"/>
        <v>701.79902</v>
      </c>
      <c r="G7" s="64"/>
    </row>
    <row r="8" s="76" customFormat="1" ht="25" customHeight="1" spans="1:7">
      <c r="A8" s="191" t="s">
        <v>178</v>
      </c>
      <c r="B8" s="192" t="s">
        <v>179</v>
      </c>
      <c r="C8" s="186">
        <f t="shared" ref="C8:C12" si="2">SUM(D8:F8)</f>
        <v>743.4523</v>
      </c>
      <c r="D8" s="186">
        <v>208.63</v>
      </c>
      <c r="E8" s="186">
        <v>62.308</v>
      </c>
      <c r="F8" s="186">
        <v>472.5143</v>
      </c>
      <c r="G8" s="66"/>
    </row>
    <row r="9" s="76" customFormat="1" ht="25" customHeight="1" spans="1:7">
      <c r="A9" s="191" t="s">
        <v>180</v>
      </c>
      <c r="B9" s="192" t="s">
        <v>181</v>
      </c>
      <c r="C9" s="186">
        <f t="shared" si="2"/>
        <v>349.55472</v>
      </c>
      <c r="D9" s="186">
        <v>90.77</v>
      </c>
      <c r="E9" s="186">
        <v>29.5</v>
      </c>
      <c r="F9" s="186">
        <v>229.28472</v>
      </c>
      <c r="G9" s="66"/>
    </row>
    <row r="10" s="113" customFormat="1" ht="25" customHeight="1" spans="1:7">
      <c r="A10" s="189" t="s">
        <v>182</v>
      </c>
      <c r="B10" s="190" t="s">
        <v>183</v>
      </c>
      <c r="C10" s="180">
        <f t="shared" ref="C10:F10" si="3">C11+C12</f>
        <v>1148.97</v>
      </c>
      <c r="D10" s="180">
        <f t="shared" si="3"/>
        <v>890.97</v>
      </c>
      <c r="E10" s="180">
        <f t="shared" si="3"/>
        <v>0</v>
      </c>
      <c r="F10" s="180">
        <f t="shared" si="3"/>
        <v>258</v>
      </c>
      <c r="G10" s="64"/>
    </row>
    <row r="11" s="76" customFormat="1" ht="25" customHeight="1" spans="1:7">
      <c r="A11" s="191" t="s">
        <v>184</v>
      </c>
      <c r="B11" s="192" t="s">
        <v>185</v>
      </c>
      <c r="C11" s="186">
        <f>SUM(D11:F11)</f>
        <v>841.21</v>
      </c>
      <c r="D11" s="186">
        <v>648.21</v>
      </c>
      <c r="E11" s="186"/>
      <c r="F11" s="186">
        <v>193</v>
      </c>
      <c r="G11" s="66"/>
    </row>
    <row r="12" s="76" customFormat="1" ht="25" customHeight="1" spans="1:7">
      <c r="A12" s="191" t="s">
        <v>186</v>
      </c>
      <c r="B12" s="192" t="s">
        <v>187</v>
      </c>
      <c r="C12" s="186">
        <f>SUM(D12:F12)</f>
        <v>307.76</v>
      </c>
      <c r="D12" s="186">
        <v>242.76</v>
      </c>
      <c r="E12" s="186"/>
      <c r="F12" s="186">
        <v>65</v>
      </c>
      <c r="G12" s="66"/>
    </row>
    <row r="13" s="113" customFormat="1" ht="25" customHeight="1" spans="1:7">
      <c r="A13" s="189" t="s">
        <v>188</v>
      </c>
      <c r="B13" s="190" t="s">
        <v>189</v>
      </c>
      <c r="C13" s="180">
        <f t="shared" ref="C13:F13" si="4">C14</f>
        <v>2201.9675</v>
      </c>
      <c r="D13" s="180">
        <f t="shared" si="4"/>
        <v>1941.23</v>
      </c>
      <c r="E13" s="180">
        <f t="shared" si="4"/>
        <v>0</v>
      </c>
      <c r="F13" s="180">
        <f t="shared" si="4"/>
        <v>260.7375</v>
      </c>
      <c r="G13" s="64"/>
    </row>
    <row r="14" s="76" customFormat="1" ht="25" customHeight="1" spans="1:7">
      <c r="A14" s="191" t="s">
        <v>190</v>
      </c>
      <c r="B14" s="192" t="s">
        <v>160</v>
      </c>
      <c r="C14" s="186">
        <f t="shared" ref="C14:C19" si="5">SUM(D14:F14)</f>
        <v>2201.9675</v>
      </c>
      <c r="D14" s="186">
        <v>1941.23</v>
      </c>
      <c r="E14" s="186"/>
      <c r="F14" s="186">
        <v>260.7375</v>
      </c>
      <c r="G14" s="66"/>
    </row>
    <row r="15" s="113" customFormat="1" ht="25" customHeight="1" spans="1:7">
      <c r="A15" s="189" t="s">
        <v>191</v>
      </c>
      <c r="B15" s="190" t="s">
        <v>192</v>
      </c>
      <c r="C15" s="180">
        <f t="shared" ref="C15:F15" si="6">C16+C17+C18+C19</f>
        <v>742.046</v>
      </c>
      <c r="D15" s="180">
        <f t="shared" si="6"/>
        <v>482.93</v>
      </c>
      <c r="E15" s="180">
        <f t="shared" si="6"/>
        <v>28.876</v>
      </c>
      <c r="F15" s="180">
        <f t="shared" si="6"/>
        <v>230.24</v>
      </c>
      <c r="G15" s="64"/>
    </row>
    <row r="16" s="76" customFormat="1" ht="25" customHeight="1" spans="1:7">
      <c r="A16" s="191" t="s">
        <v>193</v>
      </c>
      <c r="B16" s="192" t="s">
        <v>194</v>
      </c>
      <c r="C16" s="186">
        <f>SUM(D16:F16)</f>
        <v>238.48</v>
      </c>
      <c r="D16" s="186">
        <v>188.48</v>
      </c>
      <c r="E16" s="186">
        <v>15</v>
      </c>
      <c r="F16" s="186">
        <v>35</v>
      </c>
      <c r="G16" s="66"/>
    </row>
    <row r="17" s="76" customFormat="1" ht="25" customHeight="1" spans="1:7">
      <c r="A17" s="191" t="s">
        <v>195</v>
      </c>
      <c r="B17" s="192" t="s">
        <v>196</v>
      </c>
      <c r="C17" s="186">
        <f>SUM(D17:F17)</f>
        <v>91.726</v>
      </c>
      <c r="D17" s="186">
        <v>62.85</v>
      </c>
      <c r="E17" s="186">
        <v>13.876</v>
      </c>
      <c r="F17" s="186">
        <v>15</v>
      </c>
      <c r="G17" s="66"/>
    </row>
    <row r="18" s="76" customFormat="1" ht="25" customHeight="1" spans="1:7">
      <c r="A18" s="191" t="s">
        <v>197</v>
      </c>
      <c r="B18" s="192" t="s">
        <v>198</v>
      </c>
      <c r="C18" s="186">
        <f>SUM(D18:F18)</f>
        <v>342.4</v>
      </c>
      <c r="D18" s="186">
        <v>231.6</v>
      </c>
      <c r="E18" s="186"/>
      <c r="F18" s="186">
        <v>110.8</v>
      </c>
      <c r="G18" s="66"/>
    </row>
    <row r="19" s="76" customFormat="1" ht="25" customHeight="1" spans="1:7">
      <c r="A19" s="191" t="s">
        <v>199</v>
      </c>
      <c r="B19" s="192" t="s">
        <v>200</v>
      </c>
      <c r="C19" s="186">
        <f>SUM(D19:F19)</f>
        <v>69.44</v>
      </c>
      <c r="D19" s="186"/>
      <c r="E19" s="186"/>
      <c r="F19" s="186">
        <v>69.44</v>
      </c>
      <c r="G19" s="66"/>
    </row>
    <row r="20" customHeight="1" spans="1:7">
      <c r="A20" s="52"/>
      <c r="B20" s="52"/>
      <c r="C20" s="52"/>
      <c r="D20" s="52"/>
      <c r="E20" s="52"/>
      <c r="F20" s="52"/>
      <c r="G20" s="52"/>
    </row>
    <row r="21" customHeight="1" spans="1:3">
      <c r="A21" s="52"/>
      <c r="C21" s="52"/>
    </row>
    <row r="22" customHeight="1" spans="1:3">
      <c r="A22" s="52"/>
      <c r="C22" s="52"/>
    </row>
    <row r="23" customHeight="1" spans="1:2">
      <c r="A23" s="52"/>
      <c r="B23" s="52"/>
    </row>
    <row r="24" customHeight="1" spans="2:2">
      <c r="B24" s="52"/>
    </row>
    <row r="25" customHeight="1" spans="2:2">
      <c r="B25" s="52"/>
    </row>
    <row r="26" customHeight="1" spans="2:2">
      <c r="B26" s="52"/>
    </row>
    <row r="27" customHeight="1" spans="2:2">
      <c r="B27" s="52"/>
    </row>
  </sheetData>
  <printOptions horizontalCentered="1"/>
  <pageMargins left="0.588888888888889" right="0.588888888888889" top="0.788888888888889" bottom="0.788888888888889" header="0.5" footer="0.5"/>
  <pageSetup paperSize="9" scale="9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showZeros="0" workbookViewId="0">
      <pane ySplit="5" topLeftCell="A24" activePane="bottomLeft" state="frozen"/>
      <selection/>
      <selection pane="bottomLeft" activeCell="M13" sqref="M13"/>
    </sheetView>
  </sheetViews>
  <sheetFormatPr defaultColWidth="9.16666666666667" defaultRowHeight="12.75" customHeight="1"/>
  <cols>
    <col min="1" max="1" width="18.5" customWidth="1"/>
    <col min="2" max="2" width="23.3333333333333" customWidth="1"/>
    <col min="3" max="3" width="18.1666666666667" style="193" customWidth="1"/>
    <col min="4" max="4" width="23.1666666666667" style="193" customWidth="1"/>
    <col min="5" max="7" width="15.6666666666667" style="51" customWidth="1"/>
    <col min="8" max="8" width="17.6666666666667" style="51" customWidth="1"/>
    <col min="9" max="9" width="14.8333333333333" customWidth="1"/>
    <col min="10" max="10" width="9.16666666666667" customWidth="1"/>
  </cols>
  <sheetData>
    <row r="1" ht="21" customHeight="1" spans="1:1">
      <c r="A1" s="52" t="s">
        <v>21</v>
      </c>
    </row>
    <row r="2" s="193" customFormat="1" ht="23" customHeight="1" spans="1:9">
      <c r="A2" s="53" t="s">
        <v>22</v>
      </c>
      <c r="B2" s="53"/>
      <c r="C2" s="194"/>
      <c r="D2" s="194"/>
      <c r="E2" s="53"/>
      <c r="F2" s="53"/>
      <c r="G2" s="53"/>
      <c r="H2" s="53"/>
      <c r="I2" s="53"/>
    </row>
    <row r="3" ht="16" customHeight="1" spans="9:9">
      <c r="I3" s="73" t="s">
        <v>46</v>
      </c>
    </row>
    <row r="4" ht="27" customHeight="1" spans="1:9">
      <c r="A4" s="106" t="s">
        <v>201</v>
      </c>
      <c r="B4" s="106" t="s">
        <v>202</v>
      </c>
      <c r="C4" s="106" t="s">
        <v>203</v>
      </c>
      <c r="D4" s="106" t="s">
        <v>204</v>
      </c>
      <c r="E4" s="106" t="s">
        <v>141</v>
      </c>
      <c r="F4" s="106" t="s">
        <v>170</v>
      </c>
      <c r="G4" s="106" t="s">
        <v>171</v>
      </c>
      <c r="H4" s="106" t="s">
        <v>172</v>
      </c>
      <c r="I4" s="106" t="s">
        <v>173</v>
      </c>
    </row>
    <row r="5" ht="15.75" customHeight="1" spans="1:9">
      <c r="A5" s="72" t="s">
        <v>151</v>
      </c>
      <c r="B5" s="72" t="s">
        <v>151</v>
      </c>
      <c r="C5" s="72" t="s">
        <v>151</v>
      </c>
      <c r="D5" s="72" t="s">
        <v>151</v>
      </c>
      <c r="E5" s="72">
        <v>1</v>
      </c>
      <c r="F5" s="72">
        <v>2</v>
      </c>
      <c r="G5" s="72">
        <v>3</v>
      </c>
      <c r="H5" s="72">
        <v>4</v>
      </c>
      <c r="I5" s="72" t="s">
        <v>151</v>
      </c>
    </row>
    <row r="6" s="176" customFormat="1" ht="24" customHeight="1" spans="1:9">
      <c r="A6" s="177" t="s">
        <v>205</v>
      </c>
      <c r="B6" s="178"/>
      <c r="C6" s="195"/>
      <c r="D6" s="196"/>
      <c r="E6" s="180">
        <f t="shared" ref="E6:H6" si="0">E7+E12+E32+E37+E39</f>
        <v>5185.99072</v>
      </c>
      <c r="F6" s="180">
        <f t="shared" si="0"/>
        <v>3614.53022</v>
      </c>
      <c r="G6" s="180">
        <f t="shared" si="0"/>
        <v>120.684</v>
      </c>
      <c r="H6" s="180">
        <f t="shared" si="0"/>
        <v>1450.7765</v>
      </c>
      <c r="I6" s="64"/>
    </row>
    <row r="7" s="176" customFormat="1" ht="24" customHeight="1" spans="1:9">
      <c r="A7" s="127" t="s">
        <v>206</v>
      </c>
      <c r="B7" s="127" t="s">
        <v>207</v>
      </c>
      <c r="C7" s="181">
        <v>501</v>
      </c>
      <c r="D7" s="182" t="s">
        <v>208</v>
      </c>
      <c r="E7" s="180">
        <f t="shared" ref="E7:H7" si="1">SUM(E8:E11)</f>
        <v>3794.70898</v>
      </c>
      <c r="F7" s="180">
        <f t="shared" si="1"/>
        <v>3594.70898</v>
      </c>
      <c r="G7" s="180">
        <f t="shared" si="1"/>
        <v>0</v>
      </c>
      <c r="H7" s="180">
        <f t="shared" si="1"/>
        <v>200</v>
      </c>
      <c r="I7" s="183"/>
    </row>
    <row r="8" ht="24" customHeight="1" spans="1:9">
      <c r="A8" s="131" t="s">
        <v>209</v>
      </c>
      <c r="B8" s="131" t="s">
        <v>210</v>
      </c>
      <c r="C8" s="184" t="s">
        <v>211</v>
      </c>
      <c r="D8" s="166" t="s">
        <v>212</v>
      </c>
      <c r="E8" s="185">
        <f t="shared" ref="E8:E11" si="2">SUM(F8:H8)</f>
        <v>2320.067</v>
      </c>
      <c r="F8" s="186">
        <v>2120.067</v>
      </c>
      <c r="G8" s="186"/>
      <c r="H8" s="186">
        <v>200</v>
      </c>
      <c r="I8" s="170"/>
    </row>
    <row r="9" ht="24" customHeight="1" spans="1:9">
      <c r="A9" s="131" t="s">
        <v>213</v>
      </c>
      <c r="B9" s="131" t="s">
        <v>214</v>
      </c>
      <c r="C9" s="184" t="s">
        <v>211</v>
      </c>
      <c r="D9" s="166" t="s">
        <v>212</v>
      </c>
      <c r="E9" s="185">
        <f t="shared" si="2"/>
        <v>1089.1236</v>
      </c>
      <c r="F9" s="186">
        <v>1089.1236</v>
      </c>
      <c r="G9" s="186"/>
      <c r="H9" s="186"/>
      <c r="I9" s="170"/>
    </row>
    <row r="10" ht="24" customHeight="1" spans="1:9">
      <c r="A10" s="131" t="s">
        <v>215</v>
      </c>
      <c r="B10" s="131" t="s">
        <v>216</v>
      </c>
      <c r="C10" s="184" t="s">
        <v>211</v>
      </c>
      <c r="D10" s="166" t="s">
        <v>212</v>
      </c>
      <c r="E10" s="185">
        <f t="shared" si="2"/>
        <v>93.2542</v>
      </c>
      <c r="F10" s="186">
        <v>93.2542</v>
      </c>
      <c r="G10" s="186"/>
      <c r="H10" s="186"/>
      <c r="I10" s="170"/>
    </row>
    <row r="11" ht="24" customHeight="1" spans="1:9">
      <c r="A11" s="131" t="s">
        <v>217</v>
      </c>
      <c r="B11" s="131" t="s">
        <v>218</v>
      </c>
      <c r="C11" s="184" t="s">
        <v>219</v>
      </c>
      <c r="D11" s="131" t="s">
        <v>218</v>
      </c>
      <c r="E11" s="185">
        <f t="shared" si="2"/>
        <v>292.26418</v>
      </c>
      <c r="F11" s="186">
        <v>292.26418</v>
      </c>
      <c r="G11" s="186"/>
      <c r="H11" s="186"/>
      <c r="I11" s="170"/>
    </row>
    <row r="12" s="176" customFormat="1" ht="24" customHeight="1" spans="1:9">
      <c r="A12" s="127" t="s">
        <v>220</v>
      </c>
      <c r="B12" s="127" t="s">
        <v>221</v>
      </c>
      <c r="C12" s="181" t="s">
        <v>222</v>
      </c>
      <c r="D12" s="127" t="s">
        <v>221</v>
      </c>
      <c r="E12" s="180">
        <f t="shared" ref="E12:H12" si="3">SUM(E13:E31)</f>
        <v>738.684</v>
      </c>
      <c r="F12" s="180">
        <f t="shared" si="3"/>
        <v>0</v>
      </c>
      <c r="G12" s="180">
        <f t="shared" si="3"/>
        <v>117.684</v>
      </c>
      <c r="H12" s="180">
        <f t="shared" si="3"/>
        <v>621</v>
      </c>
      <c r="I12" s="183"/>
    </row>
    <row r="13" ht="24" customHeight="1" spans="1:9">
      <c r="A13" s="131" t="s">
        <v>223</v>
      </c>
      <c r="B13" s="131" t="s">
        <v>224</v>
      </c>
      <c r="C13" s="184" t="s">
        <v>225</v>
      </c>
      <c r="D13" s="166" t="s">
        <v>226</v>
      </c>
      <c r="E13" s="185">
        <f>SUM(F13:H13)</f>
        <v>45</v>
      </c>
      <c r="F13" s="185"/>
      <c r="G13" s="186">
        <v>15</v>
      </c>
      <c r="H13" s="186">
        <v>30</v>
      </c>
      <c r="I13" s="170"/>
    </row>
    <row r="14" ht="24" customHeight="1" spans="1:9">
      <c r="A14" s="131" t="s">
        <v>227</v>
      </c>
      <c r="B14" s="131" t="s">
        <v>228</v>
      </c>
      <c r="C14" s="184" t="s">
        <v>225</v>
      </c>
      <c r="D14" s="166" t="s">
        <v>226</v>
      </c>
      <c r="E14" s="185">
        <f t="shared" ref="E14:E31" si="4">SUM(F14:H14)</f>
        <v>67</v>
      </c>
      <c r="F14" s="185"/>
      <c r="G14" s="185">
        <v>7</v>
      </c>
      <c r="H14" s="185">
        <v>60</v>
      </c>
      <c r="I14" s="107"/>
    </row>
    <row r="15" ht="24" customHeight="1" spans="1:9">
      <c r="A15" s="131" t="s">
        <v>229</v>
      </c>
      <c r="B15" s="131" t="s">
        <v>230</v>
      </c>
      <c r="C15" s="184" t="s">
        <v>225</v>
      </c>
      <c r="D15" s="166" t="s">
        <v>226</v>
      </c>
      <c r="E15" s="185">
        <f t="shared" si="4"/>
        <v>0.5</v>
      </c>
      <c r="F15" s="185"/>
      <c r="G15" s="185">
        <v>0.5</v>
      </c>
      <c r="H15" s="185"/>
      <c r="I15" s="107"/>
    </row>
    <row r="16" ht="24" customHeight="1" spans="1:9">
      <c r="A16" s="131" t="s">
        <v>231</v>
      </c>
      <c r="B16" s="131" t="s">
        <v>232</v>
      </c>
      <c r="C16" s="184" t="s">
        <v>225</v>
      </c>
      <c r="D16" s="166" t="s">
        <v>226</v>
      </c>
      <c r="E16" s="185">
        <f t="shared" si="4"/>
        <v>6</v>
      </c>
      <c r="F16" s="185"/>
      <c r="G16" s="185">
        <v>3</v>
      </c>
      <c r="H16" s="185">
        <v>3</v>
      </c>
      <c r="I16" s="107"/>
    </row>
    <row r="17" ht="24" customHeight="1" spans="1:9">
      <c r="A17" s="131" t="s">
        <v>233</v>
      </c>
      <c r="B17" s="131" t="s">
        <v>234</v>
      </c>
      <c r="C17" s="184" t="s">
        <v>225</v>
      </c>
      <c r="D17" s="166" t="s">
        <v>226</v>
      </c>
      <c r="E17" s="185">
        <f t="shared" si="4"/>
        <v>30</v>
      </c>
      <c r="F17" s="185"/>
      <c r="G17" s="185">
        <v>5</v>
      </c>
      <c r="H17" s="185">
        <v>25</v>
      </c>
      <c r="I17" s="107"/>
    </row>
    <row r="18" ht="24" customHeight="1" spans="1:9">
      <c r="A18" s="131" t="s">
        <v>235</v>
      </c>
      <c r="B18" s="131" t="s">
        <v>236</v>
      </c>
      <c r="C18" s="184" t="s">
        <v>225</v>
      </c>
      <c r="D18" s="166" t="s">
        <v>226</v>
      </c>
      <c r="E18" s="185">
        <f t="shared" si="4"/>
        <v>23</v>
      </c>
      <c r="F18" s="185"/>
      <c r="G18" s="185">
        <v>3</v>
      </c>
      <c r="H18" s="185">
        <v>20</v>
      </c>
      <c r="I18" s="107"/>
    </row>
    <row r="19" ht="24" customHeight="1" spans="1:9">
      <c r="A19" s="131" t="s">
        <v>237</v>
      </c>
      <c r="B19" s="131" t="s">
        <v>238</v>
      </c>
      <c r="C19" s="184" t="s">
        <v>225</v>
      </c>
      <c r="D19" s="166" t="s">
        <v>226</v>
      </c>
      <c r="E19" s="185">
        <f t="shared" si="4"/>
        <v>4.5</v>
      </c>
      <c r="F19" s="185"/>
      <c r="G19" s="185">
        <v>4.5</v>
      </c>
      <c r="H19" s="185"/>
      <c r="I19" s="107"/>
    </row>
    <row r="20" ht="24" customHeight="1" spans="1:9">
      <c r="A20" s="131" t="s">
        <v>239</v>
      </c>
      <c r="B20" s="131" t="s">
        <v>240</v>
      </c>
      <c r="C20" s="184" t="s">
        <v>225</v>
      </c>
      <c r="D20" s="166" t="s">
        <v>226</v>
      </c>
      <c r="E20" s="185">
        <f t="shared" si="4"/>
        <v>35</v>
      </c>
      <c r="F20" s="185"/>
      <c r="G20" s="185">
        <v>12</v>
      </c>
      <c r="H20" s="185">
        <v>23</v>
      </c>
      <c r="I20" s="107"/>
    </row>
    <row r="21" ht="24" customHeight="1" spans="1:9">
      <c r="A21" s="131" t="s">
        <v>241</v>
      </c>
      <c r="B21" s="131" t="s">
        <v>242</v>
      </c>
      <c r="C21" s="187" t="s">
        <v>243</v>
      </c>
      <c r="D21" s="131" t="s">
        <v>242</v>
      </c>
      <c r="E21" s="185">
        <f t="shared" si="4"/>
        <v>17</v>
      </c>
      <c r="F21" s="185"/>
      <c r="G21" s="185">
        <v>2</v>
      </c>
      <c r="H21" s="185">
        <v>15</v>
      </c>
      <c r="I21" s="107"/>
    </row>
    <row r="22" ht="24" customHeight="1" spans="1:9">
      <c r="A22" s="131" t="s">
        <v>244</v>
      </c>
      <c r="B22" s="131" t="s">
        <v>245</v>
      </c>
      <c r="C22" s="184" t="s">
        <v>225</v>
      </c>
      <c r="D22" s="166" t="s">
        <v>226</v>
      </c>
      <c r="E22" s="185">
        <f t="shared" si="4"/>
        <v>1</v>
      </c>
      <c r="F22" s="185"/>
      <c r="G22" s="185">
        <v>1</v>
      </c>
      <c r="H22" s="185"/>
      <c r="I22" s="107"/>
    </row>
    <row r="23" ht="24" customHeight="1" spans="1:9">
      <c r="A23" s="131" t="s">
        <v>246</v>
      </c>
      <c r="B23" s="131" t="s">
        <v>247</v>
      </c>
      <c r="C23" s="187" t="s">
        <v>248</v>
      </c>
      <c r="D23" s="131" t="s">
        <v>247</v>
      </c>
      <c r="E23" s="185">
        <f t="shared" si="4"/>
        <v>30</v>
      </c>
      <c r="F23" s="185"/>
      <c r="G23" s="185">
        <v>8</v>
      </c>
      <c r="H23" s="185">
        <v>22</v>
      </c>
      <c r="I23" s="107"/>
    </row>
    <row r="24" ht="24" customHeight="1" spans="1:9">
      <c r="A24" s="131" t="s">
        <v>249</v>
      </c>
      <c r="B24" s="131" t="s">
        <v>250</v>
      </c>
      <c r="C24" s="187" t="s">
        <v>251</v>
      </c>
      <c r="D24" s="131" t="s">
        <v>250</v>
      </c>
      <c r="E24" s="185">
        <f t="shared" si="4"/>
        <v>40</v>
      </c>
      <c r="F24" s="185"/>
      <c r="G24" s="185">
        <v>7</v>
      </c>
      <c r="H24" s="185">
        <v>33</v>
      </c>
      <c r="I24" s="107"/>
    </row>
    <row r="25" ht="24" customHeight="1" spans="1:9">
      <c r="A25" s="131" t="s">
        <v>252</v>
      </c>
      <c r="B25" s="131" t="s">
        <v>253</v>
      </c>
      <c r="C25" s="187" t="s">
        <v>254</v>
      </c>
      <c r="D25" s="131" t="s">
        <v>253</v>
      </c>
      <c r="E25" s="185">
        <f t="shared" si="4"/>
        <v>7</v>
      </c>
      <c r="F25" s="185"/>
      <c r="G25" s="185">
        <v>7</v>
      </c>
      <c r="H25" s="185"/>
      <c r="I25" s="107"/>
    </row>
    <row r="26" ht="24" customHeight="1" spans="1:9">
      <c r="A26" s="131" t="s">
        <v>255</v>
      </c>
      <c r="B26" s="131" t="s">
        <v>256</v>
      </c>
      <c r="C26" s="187" t="s">
        <v>257</v>
      </c>
      <c r="D26" s="165" t="s">
        <v>258</v>
      </c>
      <c r="E26" s="185">
        <f t="shared" si="4"/>
        <v>302</v>
      </c>
      <c r="F26" s="185"/>
      <c r="G26" s="185">
        <v>2</v>
      </c>
      <c r="H26" s="185">
        <v>300</v>
      </c>
      <c r="I26" s="107"/>
    </row>
    <row r="27" ht="24" customHeight="1" spans="1:9">
      <c r="A27" s="131" t="s">
        <v>259</v>
      </c>
      <c r="B27" s="131" t="s">
        <v>260</v>
      </c>
      <c r="C27" s="187" t="s">
        <v>261</v>
      </c>
      <c r="D27" s="165" t="s">
        <v>262</v>
      </c>
      <c r="E27" s="185">
        <f t="shared" si="4"/>
        <v>18</v>
      </c>
      <c r="F27" s="185"/>
      <c r="G27" s="185">
        <v>3</v>
      </c>
      <c r="H27" s="185">
        <v>15</v>
      </c>
      <c r="I27" s="107"/>
    </row>
    <row r="28" ht="24" customHeight="1" spans="1:9">
      <c r="A28" s="131" t="s">
        <v>263</v>
      </c>
      <c r="B28" s="131" t="s">
        <v>262</v>
      </c>
      <c r="C28" s="187" t="s">
        <v>261</v>
      </c>
      <c r="D28" s="165" t="s">
        <v>262</v>
      </c>
      <c r="E28" s="185">
        <f t="shared" si="4"/>
        <v>11</v>
      </c>
      <c r="F28" s="185"/>
      <c r="G28" s="185">
        <v>1</v>
      </c>
      <c r="H28" s="185">
        <v>10</v>
      </c>
      <c r="I28" s="107"/>
    </row>
    <row r="29" ht="24" customHeight="1" spans="1:9">
      <c r="A29" s="131" t="s">
        <v>264</v>
      </c>
      <c r="B29" s="131" t="s">
        <v>265</v>
      </c>
      <c r="C29" s="184" t="s">
        <v>225</v>
      </c>
      <c r="D29" s="166" t="s">
        <v>226</v>
      </c>
      <c r="E29" s="185">
        <f t="shared" si="4"/>
        <v>10</v>
      </c>
      <c r="F29" s="185"/>
      <c r="G29" s="185">
        <v>10</v>
      </c>
      <c r="H29" s="185"/>
      <c r="I29" s="107"/>
    </row>
    <row r="30" ht="24" customHeight="1" spans="1:9">
      <c r="A30" s="131" t="s">
        <v>266</v>
      </c>
      <c r="B30" s="131" t="s">
        <v>267</v>
      </c>
      <c r="C30" s="184" t="s">
        <v>225</v>
      </c>
      <c r="D30" s="166" t="s">
        <v>226</v>
      </c>
      <c r="E30" s="185">
        <f t="shared" si="4"/>
        <v>20</v>
      </c>
      <c r="F30" s="185"/>
      <c r="G30" s="185">
        <v>5</v>
      </c>
      <c r="H30" s="185">
        <v>15</v>
      </c>
      <c r="I30" s="107"/>
    </row>
    <row r="31" ht="24" customHeight="1" spans="1:9">
      <c r="A31" s="131" t="s">
        <v>268</v>
      </c>
      <c r="B31" s="131" t="s">
        <v>269</v>
      </c>
      <c r="C31" s="187" t="s">
        <v>270</v>
      </c>
      <c r="D31" s="131" t="s">
        <v>269</v>
      </c>
      <c r="E31" s="185">
        <f t="shared" si="4"/>
        <v>71.684</v>
      </c>
      <c r="F31" s="185"/>
      <c r="G31" s="185">
        <v>21.684</v>
      </c>
      <c r="H31" s="185">
        <v>50</v>
      </c>
      <c r="I31" s="107"/>
    </row>
    <row r="32" s="176" customFormat="1" ht="24" customHeight="1" spans="1:9">
      <c r="A32" s="127" t="s">
        <v>271</v>
      </c>
      <c r="B32" s="127" t="s">
        <v>272</v>
      </c>
      <c r="C32" s="181" t="s">
        <v>273</v>
      </c>
      <c r="D32" s="127" t="s">
        <v>272</v>
      </c>
      <c r="E32" s="180">
        <f t="shared" ref="E32:H32" si="5">SUM(E33:E36)</f>
        <v>619.59774</v>
      </c>
      <c r="F32" s="180">
        <f t="shared" si="5"/>
        <v>19.82124</v>
      </c>
      <c r="G32" s="180">
        <f t="shared" si="5"/>
        <v>0</v>
      </c>
      <c r="H32" s="180">
        <f t="shared" si="5"/>
        <v>599.7765</v>
      </c>
      <c r="I32" s="183"/>
    </row>
    <row r="33" ht="24" customHeight="1" spans="1:9">
      <c r="A33" s="131" t="s">
        <v>274</v>
      </c>
      <c r="B33" s="131" t="s">
        <v>275</v>
      </c>
      <c r="C33" s="187" t="s">
        <v>276</v>
      </c>
      <c r="D33" s="165" t="s">
        <v>277</v>
      </c>
      <c r="E33" s="185">
        <f t="shared" ref="E33:E36" si="6">SUM(F33:H33)</f>
        <v>10.12524</v>
      </c>
      <c r="F33" s="185">
        <v>10.12524</v>
      </c>
      <c r="G33" s="185"/>
      <c r="H33" s="185"/>
      <c r="I33" s="107"/>
    </row>
    <row r="34" ht="24" customHeight="1" spans="1:9">
      <c r="A34" s="131" t="s">
        <v>278</v>
      </c>
      <c r="B34" s="131" t="s">
        <v>279</v>
      </c>
      <c r="C34" s="187" t="s">
        <v>280</v>
      </c>
      <c r="D34" s="165" t="s">
        <v>281</v>
      </c>
      <c r="E34" s="185">
        <f t="shared" si="6"/>
        <v>9.696</v>
      </c>
      <c r="F34" s="185">
        <v>9.696</v>
      </c>
      <c r="G34" s="185"/>
      <c r="H34" s="185"/>
      <c r="I34" s="107"/>
    </row>
    <row r="35" ht="24" customHeight="1" spans="1:9">
      <c r="A35" s="131" t="s">
        <v>282</v>
      </c>
      <c r="B35" s="131" t="s">
        <v>283</v>
      </c>
      <c r="C35" s="187" t="s">
        <v>280</v>
      </c>
      <c r="D35" s="165" t="s">
        <v>281</v>
      </c>
      <c r="E35" s="185">
        <f t="shared" si="6"/>
        <v>403.16472</v>
      </c>
      <c r="F35" s="185"/>
      <c r="G35" s="185"/>
      <c r="H35" s="197">
        <v>403.16472</v>
      </c>
      <c r="I35" s="107"/>
    </row>
    <row r="36" ht="24" customHeight="1" spans="1:9">
      <c r="A36" s="131" t="s">
        <v>284</v>
      </c>
      <c r="B36" s="131" t="s">
        <v>285</v>
      </c>
      <c r="C36" s="187" t="s">
        <v>286</v>
      </c>
      <c r="D36" s="131" t="s">
        <v>285</v>
      </c>
      <c r="E36" s="185">
        <f t="shared" si="6"/>
        <v>196.61178</v>
      </c>
      <c r="F36" s="185"/>
      <c r="G36" s="185"/>
      <c r="H36" s="185">
        <v>196.61178</v>
      </c>
      <c r="I36" s="107"/>
    </row>
    <row r="37" s="176" customFormat="1" ht="24" customHeight="1" spans="1:9">
      <c r="A37" s="127" t="s">
        <v>287</v>
      </c>
      <c r="B37" s="127" t="s">
        <v>288</v>
      </c>
      <c r="C37" s="181" t="s">
        <v>289</v>
      </c>
      <c r="D37" s="182" t="s">
        <v>290</v>
      </c>
      <c r="E37" s="180">
        <f t="shared" ref="E37:H37" si="7">E38</f>
        <v>20</v>
      </c>
      <c r="F37" s="180">
        <f t="shared" si="7"/>
        <v>0</v>
      </c>
      <c r="G37" s="180">
        <f t="shared" si="7"/>
        <v>0</v>
      </c>
      <c r="H37" s="180">
        <f t="shared" si="7"/>
        <v>20</v>
      </c>
      <c r="I37" s="183"/>
    </row>
    <row r="38" ht="24" customHeight="1" spans="1:9">
      <c r="A38" s="198" t="s">
        <v>291</v>
      </c>
      <c r="B38" s="131" t="s">
        <v>292</v>
      </c>
      <c r="C38" s="187" t="s">
        <v>293</v>
      </c>
      <c r="D38" s="131" t="s">
        <v>292</v>
      </c>
      <c r="E38" s="185">
        <f>SUM(F38:H38)</f>
        <v>20</v>
      </c>
      <c r="F38" s="185"/>
      <c r="G38" s="185"/>
      <c r="H38" s="185">
        <v>20</v>
      </c>
      <c r="I38" s="107"/>
    </row>
    <row r="39" s="176" customFormat="1" ht="24" customHeight="1" spans="1:9">
      <c r="A39" s="127" t="s">
        <v>294</v>
      </c>
      <c r="B39" s="127" t="s">
        <v>295</v>
      </c>
      <c r="C39" s="181" t="s">
        <v>289</v>
      </c>
      <c r="D39" s="182" t="s">
        <v>290</v>
      </c>
      <c r="E39" s="180">
        <f t="shared" ref="E39:H39" si="8">E40</f>
        <v>13</v>
      </c>
      <c r="F39" s="180">
        <f t="shared" si="8"/>
        <v>0</v>
      </c>
      <c r="G39" s="180">
        <f t="shared" si="8"/>
        <v>3</v>
      </c>
      <c r="H39" s="180">
        <f t="shared" si="8"/>
        <v>10</v>
      </c>
      <c r="I39" s="183"/>
    </row>
    <row r="40" ht="24" customHeight="1" spans="1:9">
      <c r="A40" s="131" t="s">
        <v>296</v>
      </c>
      <c r="B40" s="131" t="s">
        <v>297</v>
      </c>
      <c r="C40" s="187" t="s">
        <v>298</v>
      </c>
      <c r="D40" s="165" t="s">
        <v>299</v>
      </c>
      <c r="E40" s="185">
        <f>SUM(F40:H40)</f>
        <v>13</v>
      </c>
      <c r="F40" s="185"/>
      <c r="G40" s="185">
        <v>3</v>
      </c>
      <c r="H40" s="185">
        <v>10</v>
      </c>
      <c r="I40" s="107"/>
    </row>
    <row r="41" ht="19" customHeight="1"/>
    <row r="42" ht="19" customHeight="1"/>
    <row r="43" ht="19" customHeight="1" spans="8:8">
      <c r="H43" s="51">
        <f>H41-H42</f>
        <v>0</v>
      </c>
    </row>
  </sheetData>
  <mergeCells count="2">
    <mergeCell ref="A2:I2"/>
    <mergeCell ref="A6:D6"/>
  </mergeCells>
  <printOptions horizontalCentered="1"/>
  <pageMargins left="0.590277777777778" right="0.590277777777778" top="0.393055555555556" bottom="0.393055555555556" header="0.5" footer="0.5"/>
  <pageSetup paperSize="9" fitToHeight="100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pane ySplit="5" topLeftCell="A6" activePane="bottomLeft" state="frozen"/>
      <selection/>
      <selection pane="bottomLeft" activeCell="M13" sqref="M13"/>
    </sheetView>
  </sheetViews>
  <sheetFormatPr defaultColWidth="9.16666666666667" defaultRowHeight="12.75" customHeight="1" outlineLevelCol="5"/>
  <cols>
    <col min="1" max="1" width="21.3333333333333" customWidth="1"/>
    <col min="2" max="2" width="42.5" customWidth="1"/>
    <col min="3" max="6" width="21.3333333333333" customWidth="1"/>
    <col min="7" max="7" width="9.16666666666667" customWidth="1"/>
  </cols>
  <sheetData>
    <row r="1" ht="30" customHeight="1" spans="1:1">
      <c r="A1" s="52" t="s">
        <v>23</v>
      </c>
    </row>
    <row r="2" ht="28.5" customHeight="1" spans="1:6">
      <c r="A2" s="188" t="s">
        <v>24</v>
      </c>
      <c r="B2" s="188"/>
      <c r="C2" s="188"/>
      <c r="D2" s="188"/>
      <c r="E2" s="188"/>
      <c r="F2" s="188"/>
    </row>
    <row r="3" ht="22.5" customHeight="1" spans="6:6">
      <c r="F3" s="73" t="s">
        <v>46</v>
      </c>
    </row>
    <row r="4" ht="22.5" customHeight="1" spans="1:6">
      <c r="A4" s="106" t="s">
        <v>168</v>
      </c>
      <c r="B4" s="106" t="s">
        <v>169</v>
      </c>
      <c r="C4" s="106" t="s">
        <v>141</v>
      </c>
      <c r="D4" s="106" t="s">
        <v>170</v>
      </c>
      <c r="E4" s="106" t="s">
        <v>171</v>
      </c>
      <c r="F4" s="106" t="s">
        <v>173</v>
      </c>
    </row>
    <row r="5" ht="15.75" customHeight="1" spans="1:6">
      <c r="A5" s="72" t="s">
        <v>151</v>
      </c>
      <c r="B5" s="72" t="s">
        <v>151</v>
      </c>
      <c r="C5" s="72">
        <v>1</v>
      </c>
      <c r="D5" s="72">
        <v>2</v>
      </c>
      <c r="E5" s="72">
        <v>3</v>
      </c>
      <c r="F5" s="72" t="s">
        <v>151</v>
      </c>
    </row>
    <row r="6" s="176" customFormat="1" ht="25" customHeight="1" spans="1:6">
      <c r="A6" s="189" t="s">
        <v>174</v>
      </c>
      <c r="B6" s="190" t="s">
        <v>175</v>
      </c>
      <c r="C6" s="180">
        <f>C7+C10+C13+C15</f>
        <v>3735.214</v>
      </c>
      <c r="D6" s="180">
        <f>D7+D10+D13+D15</f>
        <v>3614.53</v>
      </c>
      <c r="E6" s="180">
        <f>E7+E10+E13+E15</f>
        <v>120.684</v>
      </c>
      <c r="F6" s="183"/>
    </row>
    <row r="7" s="176" customFormat="1" ht="25" customHeight="1" spans="1:6">
      <c r="A7" s="189" t="s">
        <v>176</v>
      </c>
      <c r="B7" s="190" t="s">
        <v>177</v>
      </c>
      <c r="C7" s="180">
        <f>C8+C9</f>
        <v>391.208</v>
      </c>
      <c r="D7" s="180">
        <f>D8+D9</f>
        <v>299.4</v>
      </c>
      <c r="E7" s="180">
        <f>E8+E9</f>
        <v>91.808</v>
      </c>
      <c r="F7" s="183"/>
    </row>
    <row r="8" ht="25" customHeight="1" spans="1:6">
      <c r="A8" s="191" t="s">
        <v>178</v>
      </c>
      <c r="B8" s="192" t="s">
        <v>179</v>
      </c>
      <c r="C8" s="186">
        <f t="shared" ref="C8:C12" si="0">SUM(D8:E8)</f>
        <v>270.938</v>
      </c>
      <c r="D8" s="186">
        <v>208.63</v>
      </c>
      <c r="E8" s="186">
        <v>62.308</v>
      </c>
      <c r="F8" s="107"/>
    </row>
    <row r="9" ht="25" customHeight="1" spans="1:6">
      <c r="A9" s="191" t="s">
        <v>180</v>
      </c>
      <c r="B9" s="192" t="s">
        <v>181</v>
      </c>
      <c r="C9" s="186">
        <f t="shared" si="0"/>
        <v>120.27</v>
      </c>
      <c r="D9" s="186">
        <v>90.77</v>
      </c>
      <c r="E9" s="186">
        <v>29.5</v>
      </c>
      <c r="F9" s="107"/>
    </row>
    <row r="10" s="176" customFormat="1" ht="25" customHeight="1" spans="1:6">
      <c r="A10" s="189" t="s">
        <v>182</v>
      </c>
      <c r="B10" s="190" t="s">
        <v>183</v>
      </c>
      <c r="C10" s="180">
        <f>C11+C12</f>
        <v>890.97</v>
      </c>
      <c r="D10" s="180">
        <f>D11+D12</f>
        <v>890.97</v>
      </c>
      <c r="E10" s="180">
        <f>E11+E12</f>
        <v>0</v>
      </c>
      <c r="F10" s="183"/>
    </row>
    <row r="11" ht="25" customHeight="1" spans="1:6">
      <c r="A11" s="191" t="s">
        <v>184</v>
      </c>
      <c r="B11" s="192" t="s">
        <v>185</v>
      </c>
      <c r="C11" s="186">
        <f>SUM(D11:E11)</f>
        <v>648.21</v>
      </c>
      <c r="D11" s="186">
        <v>648.21</v>
      </c>
      <c r="E11" s="186"/>
      <c r="F11" s="107"/>
    </row>
    <row r="12" ht="25" customHeight="1" spans="1:6">
      <c r="A12" s="191" t="s">
        <v>186</v>
      </c>
      <c r="B12" s="192" t="s">
        <v>187</v>
      </c>
      <c r="C12" s="186">
        <f>SUM(D12:E12)</f>
        <v>242.76</v>
      </c>
      <c r="D12" s="186">
        <v>242.76</v>
      </c>
      <c r="E12" s="186"/>
      <c r="F12" s="107"/>
    </row>
    <row r="13" s="176" customFormat="1" ht="25" customHeight="1" spans="1:6">
      <c r="A13" s="189" t="s">
        <v>188</v>
      </c>
      <c r="B13" s="190" t="s">
        <v>189</v>
      </c>
      <c r="C13" s="180">
        <f>C14</f>
        <v>1941.23</v>
      </c>
      <c r="D13" s="180">
        <f>D14</f>
        <v>1941.23</v>
      </c>
      <c r="E13" s="180">
        <f>E14</f>
        <v>0</v>
      </c>
      <c r="F13" s="183"/>
    </row>
    <row r="14" ht="25" customHeight="1" spans="1:6">
      <c r="A14" s="191" t="s">
        <v>190</v>
      </c>
      <c r="B14" s="192" t="s">
        <v>160</v>
      </c>
      <c r="C14" s="186">
        <f t="shared" ref="C14:C18" si="1">SUM(D14:E14)</f>
        <v>1941.23</v>
      </c>
      <c r="D14" s="186">
        <v>1941.23</v>
      </c>
      <c r="E14" s="186"/>
      <c r="F14" s="107"/>
    </row>
    <row r="15" s="176" customFormat="1" ht="25" customHeight="1" spans="1:6">
      <c r="A15" s="189" t="s">
        <v>191</v>
      </c>
      <c r="B15" s="190" t="s">
        <v>192</v>
      </c>
      <c r="C15" s="180">
        <f>C16+C17+C18</f>
        <v>511.806</v>
      </c>
      <c r="D15" s="180">
        <f>D16+D17+D18</f>
        <v>482.93</v>
      </c>
      <c r="E15" s="180">
        <f>E16+E17+E18</f>
        <v>28.876</v>
      </c>
      <c r="F15" s="183"/>
    </row>
    <row r="16" ht="25" customHeight="1" spans="1:6">
      <c r="A16" s="191" t="s">
        <v>193</v>
      </c>
      <c r="B16" s="192" t="s">
        <v>194</v>
      </c>
      <c r="C16" s="186">
        <f>SUM(D16:E16)</f>
        <v>203.48</v>
      </c>
      <c r="D16" s="186">
        <v>188.48</v>
      </c>
      <c r="E16" s="186">
        <v>15</v>
      </c>
      <c r="F16" s="107"/>
    </row>
    <row r="17" ht="25" customHeight="1" spans="1:6">
      <c r="A17" s="191" t="s">
        <v>195</v>
      </c>
      <c r="B17" s="192" t="s">
        <v>196</v>
      </c>
      <c r="C17" s="186">
        <f>SUM(D17:E17)</f>
        <v>76.726</v>
      </c>
      <c r="D17" s="186">
        <v>62.85</v>
      </c>
      <c r="E17" s="186">
        <v>13.876</v>
      </c>
      <c r="F17" s="107"/>
    </row>
    <row r="18" ht="25" customHeight="1" spans="1:6">
      <c r="A18" s="191" t="s">
        <v>197</v>
      </c>
      <c r="B18" s="192" t="s">
        <v>198</v>
      </c>
      <c r="C18" s="186">
        <f>SUM(D18:E18)</f>
        <v>231.6</v>
      </c>
      <c r="D18" s="186">
        <v>231.6</v>
      </c>
      <c r="E18" s="186"/>
      <c r="F18" s="107"/>
    </row>
  </sheetData>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Company>0</Company>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表12-部门综合预算政府采购（资产配置、购买服务）预算表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Aaron黄嘉铭</cp:lastModifiedBy>
  <dcterms:created xsi:type="dcterms:W3CDTF">2019-07-24T08:14:00Z</dcterms:created>
  <dcterms:modified xsi:type="dcterms:W3CDTF">2019-07-24T08:02:33Z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y fmtid="{D5CDD505-2E9C-101B-9397-08002B2CF9AE}" pid="3" name="KSORubyTemplateID">
    <vt:lpwstr>14</vt:lpwstr>
  </property>
</Properties>
</file>