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表一 " sheetId="1" r:id="rId1"/>
    <sheet name="表二" sheetId="2" r:id="rId2"/>
    <sheet name="表三 " sheetId="3" r:id="rId3"/>
  </sheets>
  <definedNames>
    <definedName name="_xlnm._FilterDatabase" localSheetId="2" hidden="1">'表三 '!$A$1:$I$26</definedName>
  </definedNames>
  <calcPr calcId="144525"/>
</workbook>
</file>

<file path=xl/sharedStrings.xml><?xml version="1.0" encoding="utf-8"?>
<sst xmlns="http://schemas.openxmlformats.org/spreadsheetml/2006/main" count="108" uniqueCount="74">
  <si>
    <t>汉阴县2021年全县财政一般公共预算收入执行情况比较表</t>
  </si>
  <si>
    <t>（表一）</t>
  </si>
  <si>
    <t>单位：万元</t>
  </si>
  <si>
    <t>预算科目</t>
  </si>
  <si>
    <t>2020年决算数</t>
  </si>
  <si>
    <t>2021年   年初
预算数</t>
  </si>
  <si>
    <t>2021年
预算
调整数</t>
  </si>
  <si>
    <t>2021年决算数</t>
  </si>
  <si>
    <t>2021年决算数     占预算调整数</t>
  </si>
  <si>
    <t>2021年决算数比2020年决算数</t>
  </si>
  <si>
    <t>%</t>
  </si>
  <si>
    <t>±额</t>
  </si>
  <si>
    <t>一、全县地方财政一般公共预算收入</t>
  </si>
  <si>
    <t>（一）、税收收入</t>
  </si>
  <si>
    <t>（二）、非税收入</t>
  </si>
  <si>
    <t>1、专项收入</t>
  </si>
  <si>
    <t>2、行政事业性收费收入</t>
  </si>
  <si>
    <t>3、罚没收入</t>
  </si>
  <si>
    <t>4、国有资源（资产）有偿使用收入</t>
  </si>
  <si>
    <t>5、政府住房基金收入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</si>
  <si>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、其他收入</t>
    </r>
  </si>
  <si>
    <t>二、上级一般性转移支付补助收入</t>
  </si>
  <si>
    <t>三、上级预算内下达专项资金（专项转移支付）</t>
  </si>
  <si>
    <t>四、调入资金</t>
  </si>
  <si>
    <t>五、上解支出</t>
  </si>
  <si>
    <t>六、新增一般债券收入</t>
  </si>
  <si>
    <t>七、再融资债券收入</t>
  </si>
  <si>
    <t>八、地方政府向国际组织借款收入</t>
  </si>
  <si>
    <t>九、债务还本支出</t>
  </si>
  <si>
    <t>十、上年结余</t>
  </si>
  <si>
    <t>十一、预算稳定调节基金</t>
  </si>
  <si>
    <t>十二、累计结余</t>
  </si>
  <si>
    <t>合      计</t>
  </si>
  <si>
    <t>汉阴县2021年全县财政一般公共预算支出执行情况比较表</t>
  </si>
  <si>
    <t>（表二）</t>
  </si>
  <si>
    <t>2021年年初预算数</t>
  </si>
  <si>
    <t>2021年预算调整数</t>
  </si>
  <si>
    <t>2021年决算数占预算调整数</t>
  </si>
  <si>
    <t>备注</t>
  </si>
  <si>
    <t>一、一般公共服务支出</t>
  </si>
  <si>
    <t>二、国防与公共安全支出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</si>
  <si>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</si>
  <si>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</si>
  <si>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</si>
  <si>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</si>
  <si>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</si>
  <si>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</si>
  <si>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</si>
  <si>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</si>
  <si>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</si>
  <si>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</si>
  <si>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</si>
  <si>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</si>
  <si>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</si>
  <si>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</si>
  <si>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</si>
  <si>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</si>
  <si>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</si>
  <si>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二十、债务付息及发行费支出</t>
  </si>
  <si>
    <t>二十一、其他支出</t>
  </si>
  <si>
    <t>汉阴县2021年县本级财政一般公共预算收入执行情况比较表</t>
  </si>
  <si>
    <t>（表三）</t>
  </si>
  <si>
    <t>一、县本级地方财政一般公共预算收入</t>
  </si>
  <si>
    <t>（一）税收收入</t>
  </si>
  <si>
    <t>（二）非税收入</t>
  </si>
  <si>
    <t>6、其他收入</t>
  </si>
  <si>
    <t>五、补助镇级支出</t>
  </si>
  <si>
    <t>六、上解支出</t>
  </si>
  <si>
    <t>七、新增一般债券收入</t>
  </si>
  <si>
    <t>八、再融资债券收入</t>
  </si>
  <si>
    <t>九、地方政府向国际组织借款收入</t>
  </si>
  <si>
    <t>十、债务还本支出</t>
  </si>
  <si>
    <t>十一、上年结余</t>
  </si>
  <si>
    <t>十二、预算稳定调节基金</t>
  </si>
</sst>
</file>

<file path=xl/styles.xml><?xml version="1.0" encoding="utf-8"?>
<styleSheet xmlns="http://schemas.openxmlformats.org/spreadsheetml/2006/main">
  <numFmts count="3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-* #,##0_$_-;\-* #,##0_$_-;_-* &quot;-&quot;_$_-;_-@_-"/>
    <numFmt numFmtId="177" formatCode="_-&quot;$&quot;\ * #,##0_-;_-&quot;$&quot;\ * #,##0\-;_-&quot;$&quot;\ * &quot;-&quot;_-;_-@_-"/>
    <numFmt numFmtId="178" formatCode="&quot;$&quot;#,##0_);[Red]\(&quot;$&quot;#,##0\)"/>
    <numFmt numFmtId="179" formatCode="\$#,##0;\(\$#,##0\)"/>
    <numFmt numFmtId="180" formatCode="_-* #,##0\ _k_r_-;\-* #,##0\ _k_r_-;_-* &quot;-&quot;\ _k_r_-;_-@_-"/>
    <numFmt numFmtId="181" formatCode="#,##0;\(#,##0\)"/>
    <numFmt numFmtId="182" formatCode="0.0"/>
    <numFmt numFmtId="183" formatCode="0.00_ "/>
    <numFmt numFmtId="184" formatCode="\$#,##0.00;\(\$#,##0.00\)"/>
    <numFmt numFmtId="185" formatCode="_-* #,##0.00&quot;$&quot;_-;\-* #,##0.00&quot;$&quot;_-;_-* &quot;-&quot;??&quot;$&quot;_-;_-@_-"/>
    <numFmt numFmtId="186" formatCode="&quot;$&quot;\ #,##0.00_-;[Red]&quot;$&quot;\ #,##0.00\-"/>
    <numFmt numFmtId="187" formatCode="#,##0;[Red]\(#,##0\)"/>
    <numFmt numFmtId="188" formatCode="0.0_ "/>
    <numFmt numFmtId="189" formatCode="_(&quot;$&quot;* #,##0_);_(&quot;$&quot;* \(#,##0\);_(&quot;$&quot;* &quot;-&quot;_);_(@_)"/>
    <numFmt numFmtId="190" formatCode="&quot;$&quot;#,##0.00_);[Red]\(&quot;$&quot;#,##0.00\)"/>
    <numFmt numFmtId="191" formatCode="_ \¥* #,##0.00_ ;_ \¥* \-#,##0.00_ ;_ \¥* &quot;-&quot;??_ ;_ @_ "/>
    <numFmt numFmtId="192" formatCode="#,##0;\-#,##0;&quot;-&quot;"/>
    <numFmt numFmtId="193" formatCode="0.00_)"/>
    <numFmt numFmtId="194" formatCode="&quot;?\t#,##0_);[Red]\(&quot;&quot;?&quot;\t#,##0\)"/>
    <numFmt numFmtId="195" formatCode="&quot;綅&quot;\t#,##0_);[Red]\(&quot;綅&quot;\t#,##0\)"/>
    <numFmt numFmtId="196" formatCode="_-&quot;$&quot;* #,##0.00_-;\-&quot;$&quot;* #,##0.00_-;_-&quot;$&quot;* &quot;-&quot;??_-;_-@_-"/>
    <numFmt numFmtId="197" formatCode="_-* #,##0&quot;$&quot;_-;\-* #,##0&quot;$&quot;_-;_-* &quot;-&quot;&quot;$&quot;_-;_-@_-"/>
    <numFmt numFmtId="198" formatCode="0.0_);\(0.0\)"/>
    <numFmt numFmtId="199" formatCode="yy\.mm\.dd"/>
    <numFmt numFmtId="200" formatCode="#,##0.0_);\(#,##0.0\)"/>
    <numFmt numFmtId="201" formatCode="_-&quot;$&quot;\ * #,##0.00_-;_-&quot;$&quot;\ * #,##0.00\-;_-&quot;$&quot;\ * &quot;-&quot;??_-;_-@_-"/>
    <numFmt numFmtId="202" formatCode="_-&quot;$&quot;* #,##0_-;\-&quot;$&quot;* #,##0_-;_-&quot;$&quot;* &quot;-&quot;_-;_-@_-"/>
    <numFmt numFmtId="203" formatCode="_-* #,##0.00_-;\-* #,##0.00_-;_-* &quot;-&quot;??_-;_-@_-"/>
    <numFmt numFmtId="204" formatCode="_(&quot;$&quot;* #,##0.00_);_(&quot;$&quot;* \(#,##0.00\);_(&quot;$&quot;* &quot;-&quot;??_);_(@_)"/>
    <numFmt numFmtId="205" formatCode="0_ "/>
    <numFmt numFmtId="206" formatCode="_-* #,##0.00\ _k_r_-;\-* #,##0.00\ _k_r_-;_-* &quot;-&quot;??\ _k_r_-;_-@_-"/>
    <numFmt numFmtId="207" formatCode="_-* #,##0.00_$_-;\-* #,##0.00_$_-;_-* &quot;-&quot;??_$_-;_-@_-"/>
    <numFmt numFmtId="208" formatCode="&quot;$&quot;#,##0_);\(&quot;$&quot;#,##0\)"/>
    <numFmt numFmtId="209" formatCode="#\ ??/??"/>
  </numFmts>
  <fonts count="106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2"/>
      <color indexed="8"/>
      <name val="隶书"/>
      <charset val="134"/>
    </font>
    <font>
      <sz val="10.5"/>
      <color indexed="17"/>
      <name val="宋体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2"/>
      <color indexed="9"/>
      <name val="楷体_GB2312"/>
      <charset val="134"/>
    </font>
    <font>
      <sz val="10"/>
      <name val="Helv"/>
      <charset val="134"/>
    </font>
    <font>
      <sz val="12"/>
      <name val="Times New Roman"/>
      <charset val="134"/>
    </font>
    <font>
      <sz val="10"/>
      <name val="Arial"/>
      <charset val="134"/>
    </font>
    <font>
      <sz val="12"/>
      <color indexed="8"/>
      <name val="楷体_GB2312"/>
      <charset val="134"/>
    </font>
    <font>
      <sz val="10"/>
      <color indexed="8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sz val="8"/>
      <name val="Times New Roman"/>
      <charset val="134"/>
    </font>
    <font>
      <sz val="12"/>
      <color indexed="20"/>
      <name val="楷体_GB2312"/>
      <charset val="134"/>
    </font>
    <font>
      <sz val="7"/>
      <name val="Helv"/>
      <charset val="134"/>
    </font>
    <font>
      <sz val="11"/>
      <name val="宋体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8"/>
      <name val="Arial"/>
      <charset val="134"/>
    </font>
    <font>
      <sz val="12"/>
      <color indexed="17"/>
      <name val="楷体_GB2312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2"/>
      <color indexed="20"/>
      <name val="宋体"/>
      <charset val="134"/>
    </font>
    <font>
      <b/>
      <sz val="12"/>
      <color indexed="9"/>
      <name val="楷体_GB2312"/>
      <charset val="134"/>
    </font>
    <font>
      <sz val="12"/>
      <color indexed="62"/>
      <name val="楷体_GB2312"/>
      <charset val="134"/>
    </font>
    <font>
      <b/>
      <sz val="12"/>
      <color indexed="8"/>
      <name val="宋体"/>
      <charset val="134"/>
    </font>
    <font>
      <b/>
      <i/>
      <sz val="16"/>
      <name val="Helv"/>
      <charset val="134"/>
    </font>
    <font>
      <b/>
      <sz val="18"/>
      <name val="Arial"/>
      <charset val="134"/>
    </font>
    <font>
      <b/>
      <sz val="11"/>
      <color indexed="9"/>
      <name val="宋体"/>
      <charset val="134"/>
    </font>
    <font>
      <sz val="12"/>
      <color indexed="10"/>
      <name val="楷体_GB2312"/>
      <charset val="134"/>
    </font>
    <font>
      <sz val="12"/>
      <name val="Courier"/>
      <charset val="134"/>
    </font>
    <font>
      <b/>
      <sz val="10"/>
      <name val="Tms Rmn"/>
      <charset val="134"/>
    </font>
    <font>
      <sz val="11"/>
      <color indexed="60"/>
      <name val="宋体"/>
      <charset val="134"/>
    </font>
    <font>
      <sz val="12"/>
      <color indexed="16"/>
      <name val="宋体"/>
      <charset val="134"/>
    </font>
    <font>
      <sz val="7"/>
      <name val="Small Fonts"/>
      <charset val="134"/>
    </font>
    <font>
      <b/>
      <sz val="13"/>
      <color indexed="56"/>
      <name val="楷体_GB2312"/>
      <charset val="134"/>
    </font>
    <font>
      <sz val="12"/>
      <name val="Helv"/>
      <charset val="134"/>
    </font>
    <font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7.5"/>
      <color indexed="36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2"/>
      <color indexed="60"/>
      <name val="楷体_GB2312"/>
      <charset val="134"/>
    </font>
    <font>
      <u/>
      <sz val="7.5"/>
      <color indexed="12"/>
      <name val="Arial"/>
      <charset val="134"/>
    </font>
    <font>
      <sz val="10"/>
      <color indexed="20"/>
      <name val="宋体"/>
      <charset val="134"/>
    </font>
    <font>
      <b/>
      <sz val="12"/>
      <color indexed="63"/>
      <name val="楷体_GB2312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0"/>
      <name val="Courier"/>
      <charset val="134"/>
    </font>
    <font>
      <b/>
      <sz val="11"/>
      <color indexed="63"/>
      <name val="宋体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sz val="10"/>
      <name val="楷体"/>
      <charset val="134"/>
    </font>
    <font>
      <sz val="12"/>
      <name val="바탕체"/>
      <charset val="134"/>
    </font>
    <font>
      <b/>
      <sz val="9"/>
      <name val="Arial"/>
      <charset val="134"/>
    </font>
    <font>
      <i/>
      <sz val="12"/>
      <color indexed="23"/>
      <name val="楷体_GB2312"/>
      <charset val="134"/>
    </font>
    <font>
      <sz val="11"/>
      <color indexed="8"/>
      <name val="宋体"/>
      <charset val="134"/>
      <scheme val="minor"/>
    </font>
    <font>
      <sz val="12"/>
      <name val="官帕眉"/>
      <charset val="134"/>
    </font>
    <font>
      <sz val="12"/>
      <name val="新細明體"/>
      <charset val="134"/>
    </font>
    <font>
      <sz val="10"/>
      <name val="MS Sans Serif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9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6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13" fillId="0" borderId="0"/>
    <xf numFmtId="0" fontId="22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/>
    <xf numFmtId="0" fontId="27" fillId="20" borderId="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41" fontId="2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/>
    <xf numFmtId="0" fontId="7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0" borderId="0">
      <alignment vertical="top"/>
    </xf>
    <xf numFmtId="0" fontId="21" fillId="1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8" fillId="26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/>
    <xf numFmtId="0" fontId="20" fillId="19" borderId="8" applyNumberFormat="0" applyFont="0" applyAlignment="0" applyProtection="0">
      <alignment vertical="center"/>
    </xf>
    <xf numFmtId="0" fontId="8" fillId="5" borderId="0" applyNumberFormat="0" applyBorder="0" applyAlignment="0" applyProtection="0"/>
    <xf numFmtId="0" fontId="21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3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" fillId="0" borderId="0"/>
    <xf numFmtId="0" fontId="1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0"/>
    <xf numFmtId="0" fontId="28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5" borderId="0" applyNumberFormat="0" applyBorder="0" applyAlignment="0" applyProtection="0"/>
    <xf numFmtId="0" fontId="1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44" fillId="0" borderId="0" applyProtection="0"/>
    <xf numFmtId="0" fontId="9" fillId="8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3" fillId="0" borderId="0"/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5" fillId="37" borderId="12" applyNumberFormat="0" applyAlignment="0" applyProtection="0">
      <alignment vertical="center"/>
    </xf>
    <xf numFmtId="0" fontId="15" fillId="0" borderId="0"/>
    <xf numFmtId="0" fontId="29" fillId="0" borderId="0">
      <alignment vertical="center"/>
    </xf>
    <xf numFmtId="0" fontId="7" fillId="0" borderId="0">
      <alignment vertical="center"/>
    </xf>
    <xf numFmtId="0" fontId="38" fillId="0" borderId="0"/>
    <xf numFmtId="0" fontId="46" fillId="37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top"/>
    </xf>
    <xf numFmtId="0" fontId="25" fillId="17" borderId="7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4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" fillId="0" borderId="0"/>
    <xf numFmtId="0" fontId="21" fillId="3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15" fillId="0" borderId="0"/>
    <xf numFmtId="0" fontId="11" fillId="24" borderId="0" applyNumberFormat="0" applyBorder="0" applyAlignment="0" applyProtection="0"/>
    <xf numFmtId="0" fontId="7" fillId="0" borderId="0">
      <alignment vertical="center"/>
    </xf>
    <xf numFmtId="0" fontId="21" fillId="47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48" borderId="0" applyNumberFormat="0" applyBorder="0" applyAlignment="0" applyProtection="0">
      <alignment vertical="center"/>
    </xf>
    <xf numFmtId="0" fontId="29" fillId="0" borderId="0">
      <alignment vertical="center"/>
    </xf>
    <xf numFmtId="0" fontId="22" fillId="4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" fillId="0" borderId="0"/>
    <xf numFmtId="0" fontId="15" fillId="0" borderId="0"/>
    <xf numFmtId="0" fontId="13" fillId="0" borderId="0"/>
    <xf numFmtId="0" fontId="9" fillId="22" borderId="0" applyNumberFormat="0" applyBorder="0" applyAlignment="0" applyProtection="0">
      <alignment vertical="center"/>
    </xf>
    <xf numFmtId="0" fontId="44" fillId="0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21" fillId="50" borderId="0" applyNumberFormat="0" applyBorder="0" applyAlignment="0" applyProtection="0">
      <alignment vertical="center"/>
    </xf>
    <xf numFmtId="0" fontId="13" fillId="0" borderId="0"/>
    <xf numFmtId="0" fontId="15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3" fillId="0" borderId="0"/>
    <xf numFmtId="0" fontId="22" fillId="5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9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15" fillId="0" borderId="0"/>
    <xf numFmtId="0" fontId="2" fillId="0" borderId="0">
      <protection locked="0"/>
    </xf>
    <xf numFmtId="0" fontId="11" fillId="49" borderId="0" applyNumberFormat="0" applyBorder="0" applyAlignment="0" applyProtection="0"/>
    <xf numFmtId="0" fontId="15" fillId="0" borderId="0">
      <alignment vertical="center"/>
    </xf>
    <xf numFmtId="0" fontId="2" fillId="0" borderId="0">
      <alignment vertical="center"/>
      <protection locked="0"/>
    </xf>
    <xf numFmtId="0" fontId="13" fillId="0" borderId="0"/>
    <xf numFmtId="0" fontId="11" fillId="3" borderId="0" applyNumberFormat="0" applyBorder="0" applyAlignment="0" applyProtection="0"/>
    <xf numFmtId="187" fontId="15" fillId="0" borderId="0">
      <alignment vertical="center"/>
    </xf>
    <xf numFmtId="0" fontId="13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/>
    <xf numFmtId="0" fontId="13" fillId="0" borderId="0"/>
    <xf numFmtId="0" fontId="15" fillId="0" borderId="0"/>
    <xf numFmtId="0" fontId="15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13" fillId="0" borderId="0"/>
    <xf numFmtId="0" fontId="13" fillId="0" borderId="0">
      <alignment vertical="center"/>
    </xf>
    <xf numFmtId="49" fontId="2" fillId="0" borderId="0" applyFont="0" applyFill="0" applyBorder="0" applyAlignment="0" applyProtection="0"/>
    <xf numFmtId="0" fontId="13" fillId="0" borderId="0"/>
    <xf numFmtId="49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182" fontId="42" fillId="0" borderId="2">
      <alignment vertical="center"/>
      <protection locked="0"/>
    </xf>
    <xf numFmtId="0" fontId="13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9" fillId="5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5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6" fillId="3" borderId="0" applyNumberFormat="0" applyBorder="0" applyAlignment="0" applyProtection="0">
      <alignment vertical="center"/>
    </xf>
    <xf numFmtId="0" fontId="15" fillId="0" borderId="0"/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13" fillId="0" borderId="0"/>
    <xf numFmtId="0" fontId="15" fillId="0" borderId="0"/>
    <xf numFmtId="0" fontId="1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/>
    <xf numFmtId="0" fontId="10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16" fillId="4" borderId="0" applyNumberFormat="0" applyBorder="0" applyAlignment="0" applyProtection="0">
      <alignment vertical="center"/>
    </xf>
    <xf numFmtId="0" fontId="58" fillId="24" borderId="15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/>
    <xf numFmtId="0" fontId="12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 vertical="center"/>
    </xf>
    <xf numFmtId="0" fontId="13" fillId="0" borderId="0"/>
    <xf numFmtId="0" fontId="12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3" fillId="0" borderId="0"/>
    <xf numFmtId="0" fontId="9" fillId="11" borderId="0" applyNumberFormat="0" applyBorder="0" applyAlignment="0" applyProtection="0">
      <alignment vertical="center"/>
    </xf>
    <xf numFmtId="0" fontId="59" fillId="0" borderId="0">
      <alignment vertical="center"/>
    </xf>
    <xf numFmtId="0" fontId="11" fillId="7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14" fillId="0" borderId="0"/>
    <xf numFmtId="0" fontId="13" fillId="0" borderId="0">
      <alignment vertical="center"/>
    </xf>
    <xf numFmtId="0" fontId="11" fillId="25" borderId="0" applyNumberFormat="0" applyBorder="0" applyAlignment="0" applyProtection="0"/>
    <xf numFmtId="0" fontId="13" fillId="0" borderId="0"/>
    <xf numFmtId="0" fontId="11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5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13" fillId="0" borderId="0"/>
    <xf numFmtId="0" fontId="11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6" borderId="0" applyNumberFormat="0" applyBorder="0" applyAlignment="0" applyProtection="0"/>
    <xf numFmtId="0" fontId="15" fillId="0" borderId="0"/>
    <xf numFmtId="0" fontId="15" fillId="0" borderId="0"/>
    <xf numFmtId="0" fontId="10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56" fillId="0" borderId="0" applyNumberFormat="0" applyFill="0" applyBorder="0" applyAlignment="0" applyProtection="0"/>
    <xf numFmtId="0" fontId="15" fillId="0" borderId="0"/>
    <xf numFmtId="0" fontId="11" fillId="49" borderId="0" applyNumberFormat="0" applyBorder="0" applyAlignment="0" applyProtection="0"/>
    <xf numFmtId="0" fontId="13" fillId="0" borderId="0"/>
    <xf numFmtId="0" fontId="38" fillId="0" borderId="0"/>
    <xf numFmtId="0" fontId="13" fillId="0" borderId="0">
      <alignment vertical="center"/>
    </xf>
    <xf numFmtId="0" fontId="13" fillId="0" borderId="0"/>
    <xf numFmtId="0" fontId="11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56" borderId="0" applyNumberFormat="0" applyFon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0"/>
    <xf numFmtId="0" fontId="11" fillId="24" borderId="0" applyNumberFormat="0" applyBorder="0" applyAlignment="0" applyProtection="0"/>
    <xf numFmtId="0" fontId="13" fillId="0" borderId="0">
      <alignment vertical="center"/>
    </xf>
    <xf numFmtId="0" fontId="2" fillId="0" borderId="0">
      <alignment vertical="center"/>
    </xf>
    <xf numFmtId="0" fontId="15" fillId="0" borderId="0"/>
    <xf numFmtId="0" fontId="15" fillId="0" borderId="0">
      <alignment vertical="center"/>
    </xf>
    <xf numFmtId="0" fontId="17" fillId="0" borderId="0">
      <alignment vertical="top"/>
    </xf>
    <xf numFmtId="0" fontId="31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>
      <alignment vertical="top"/>
    </xf>
    <xf numFmtId="0" fontId="4" fillId="0" borderId="0"/>
    <xf numFmtId="0" fontId="11" fillId="23" borderId="0" applyNumberFormat="0" applyBorder="0" applyAlignment="0" applyProtection="0"/>
    <xf numFmtId="0" fontId="38" fillId="0" borderId="0"/>
    <xf numFmtId="0" fontId="11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38" fillId="0" borderId="0"/>
    <xf numFmtId="0" fontId="11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9" fillId="8" borderId="0" applyNumberFormat="0" applyBorder="0" applyAlignment="0" applyProtection="0">
      <alignment vertical="center"/>
    </xf>
    <xf numFmtId="49" fontId="2" fillId="0" borderId="0" applyFont="0" applyFill="0" applyBorder="0" applyAlignment="0" applyProtection="0"/>
    <xf numFmtId="49" fontId="2" fillId="0" borderId="0" applyFont="0" applyFill="0" applyBorder="0" applyAlignment="0" applyProtection="0">
      <alignment vertical="center"/>
    </xf>
    <xf numFmtId="0" fontId="17" fillId="0" borderId="0">
      <alignment vertical="top"/>
    </xf>
    <xf numFmtId="0" fontId="14" fillId="0" borderId="0"/>
    <xf numFmtId="0" fontId="31" fillId="7" borderId="0" applyNumberFormat="0" applyBorder="0" applyAlignment="0" applyProtection="0">
      <alignment vertical="center"/>
    </xf>
    <xf numFmtId="0" fontId="14" fillId="0" borderId="0"/>
    <xf numFmtId="0" fontId="15" fillId="0" borderId="0"/>
    <xf numFmtId="0" fontId="14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63" fillId="57" borderId="0" applyNumberFormat="0" applyBorder="0" applyAlignment="0" applyProtection="0">
      <alignment vertical="center"/>
    </xf>
    <xf numFmtId="0" fontId="13" fillId="0" borderId="0"/>
    <xf numFmtId="0" fontId="63" fillId="5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0" borderId="0"/>
    <xf numFmtId="0" fontId="8" fillId="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/>
    <xf numFmtId="0" fontId="11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1" fillId="3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15" fillId="0" borderId="0"/>
    <xf numFmtId="0" fontId="3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15" fillId="0" borderId="0">
      <alignment vertical="center"/>
    </xf>
    <xf numFmtId="0" fontId="11" fillId="3" borderId="0" applyNumberFormat="0" applyBorder="0" applyAlignment="0" applyProtection="0"/>
    <xf numFmtId="187" fontId="15" fillId="0" borderId="0"/>
    <xf numFmtId="0" fontId="15" fillId="0" borderId="0"/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15" fillId="0" borderId="0">
      <alignment vertical="center"/>
    </xf>
    <xf numFmtId="0" fontId="17" fillId="0" borderId="0">
      <alignment vertical="top"/>
    </xf>
    <xf numFmtId="0" fontId="1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3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0">
      <alignment vertical="center"/>
    </xf>
    <xf numFmtId="0" fontId="65" fillId="0" borderId="0" applyProtection="0"/>
    <xf numFmtId="0" fontId="13" fillId="0" borderId="0"/>
    <xf numFmtId="0" fontId="13" fillId="0" borderId="0">
      <alignment vertical="center"/>
    </xf>
    <xf numFmtId="0" fontId="13" fillId="0" borderId="0"/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/>
    <xf numFmtId="0" fontId="3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3" fillId="0" borderId="0"/>
    <xf numFmtId="0" fontId="48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49" borderId="0" applyNumberFormat="0" applyBorder="0" applyAlignment="0" applyProtection="0"/>
    <xf numFmtId="0" fontId="39" fillId="0" borderId="0">
      <alignment horizontal="center" vertical="center" wrapText="1"/>
      <protection locked="0"/>
    </xf>
    <xf numFmtId="0" fontId="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0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7" fillId="0" borderId="0">
      <alignment vertical="top"/>
    </xf>
    <xf numFmtId="0" fontId="36" fillId="9" borderId="0" applyNumberFormat="0" applyBorder="0" applyAlignment="0" applyProtection="0">
      <alignment vertical="center"/>
    </xf>
    <xf numFmtId="0" fontId="66" fillId="26" borderId="18" applyNumberFormat="0" applyAlignment="0" applyProtection="0">
      <alignment vertical="center"/>
    </xf>
    <xf numFmtId="0" fontId="17" fillId="0" borderId="0">
      <alignment vertical="top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top"/>
    </xf>
    <xf numFmtId="0" fontId="3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7" fillId="0" borderId="0">
      <alignment vertical="top"/>
    </xf>
    <xf numFmtId="0" fontId="11" fillId="23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9" fillId="11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3" fillId="0" borderId="0"/>
    <xf numFmtId="0" fontId="7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3" fillId="0" borderId="0">
      <alignment vertical="center"/>
      <protection locked="0"/>
    </xf>
    <xf numFmtId="0" fontId="13" fillId="0" borderId="0"/>
    <xf numFmtId="0" fontId="11" fillId="25" borderId="0" applyNumberFormat="0" applyBorder="0" applyAlignment="0" applyProtection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68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/>
    <xf numFmtId="0" fontId="1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/>
    <xf numFmtId="0" fontId="9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69" fillId="58" borderId="20">
      <alignment vertical="center"/>
      <protection locked="0"/>
    </xf>
    <xf numFmtId="0" fontId="16" fillId="2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2" fillId="11" borderId="0" applyNumberFormat="0" applyBorder="0" applyAlignment="0" applyProtection="0">
      <alignment vertical="center"/>
    </xf>
    <xf numFmtId="0" fontId="70" fillId="59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11" fillId="23" borderId="0" applyNumberFormat="0" applyBorder="0" applyAlignment="0" applyProtection="0"/>
    <xf numFmtId="0" fontId="15" fillId="0" borderId="0">
      <alignment vertical="center"/>
    </xf>
    <xf numFmtId="0" fontId="15" fillId="0" borderId="5" applyNumberFormat="0" applyFill="0" applyProtection="0">
      <alignment horizontal="left" vertical="center"/>
    </xf>
    <xf numFmtId="0" fontId="11" fillId="4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3" fillId="0" borderId="0"/>
    <xf numFmtId="0" fontId="9" fillId="18" borderId="0" applyNumberFormat="0" applyBorder="0" applyAlignment="0" applyProtection="0">
      <alignment vertical="center"/>
    </xf>
    <xf numFmtId="182" fontId="42" fillId="0" borderId="2">
      <alignment vertical="center"/>
      <protection locked="0"/>
    </xf>
    <xf numFmtId="0" fontId="13" fillId="0" borderId="0"/>
    <xf numFmtId="0" fontId="1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60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9" borderId="0" applyNumberFormat="0" applyBorder="0" applyAlignment="0" applyProtection="0"/>
    <xf numFmtId="0" fontId="7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69" fillId="58" borderId="20">
      <protection locked="0"/>
    </xf>
    <xf numFmtId="0" fontId="16" fillId="25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9" fillId="0" borderId="0">
      <alignment horizontal="center" wrapText="1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93" fontId="64" fillId="0" borderId="0"/>
    <xf numFmtId="0" fontId="7" fillId="10" borderId="0" applyNumberFormat="0" applyBorder="0" applyAlignment="0" applyProtection="0">
      <alignment vertical="center"/>
    </xf>
    <xf numFmtId="193" fontId="64" fillId="0" borderId="0">
      <alignment vertical="center"/>
    </xf>
    <xf numFmtId="0" fontId="7" fillId="10" borderId="0" applyNumberFormat="0" applyBorder="0" applyAlignment="0" applyProtection="0">
      <alignment vertical="center"/>
    </xf>
    <xf numFmtId="193" fontId="64" fillId="0" borderId="0"/>
    <xf numFmtId="0" fontId="7" fillId="1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1" fontId="59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" fillId="0" borderId="0"/>
    <xf numFmtId="0" fontId="11" fillId="25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14" fontId="39" fillId="0" borderId="0">
      <alignment horizontal="center" wrapText="1"/>
      <protection locked="0"/>
    </xf>
    <xf numFmtId="0" fontId="9" fillId="11" borderId="0" applyNumberFormat="0" applyBorder="0" applyAlignment="0" applyProtection="0">
      <alignment vertical="center"/>
    </xf>
    <xf numFmtId="14" fontId="39" fillId="0" borderId="0">
      <alignment horizontal="center" vertical="center" wrapText="1"/>
      <protection locked="0"/>
    </xf>
    <xf numFmtId="0" fontId="9" fillId="11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4" fillId="0" borderId="0"/>
    <xf numFmtId="0" fontId="9" fillId="34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>
      <protection locked="0"/>
    </xf>
    <xf numFmtId="0" fontId="71" fillId="9" borderId="0" applyNumberFormat="0" applyBorder="0" applyAlignment="0" applyProtection="0"/>
    <xf numFmtId="0" fontId="13" fillId="0" borderId="0">
      <alignment vertical="center"/>
      <protection locked="0"/>
    </xf>
    <xf numFmtId="0" fontId="2" fillId="0" borderId="0">
      <alignment vertical="center"/>
    </xf>
    <xf numFmtId="0" fontId="8" fillId="26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8" fillId="18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2" fillId="49" borderId="15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53" borderId="0" applyNumberFormat="0" applyBorder="0" applyAlignment="0" applyProtection="0">
      <alignment vertical="center"/>
    </xf>
    <xf numFmtId="0" fontId="2" fillId="0" borderId="0"/>
    <xf numFmtId="0" fontId="9" fillId="53" borderId="0" applyNumberFormat="0" applyBorder="0" applyAlignment="0" applyProtection="0">
      <alignment vertical="center"/>
    </xf>
    <xf numFmtId="0" fontId="8" fillId="6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204" fontId="2" fillId="0" borderId="0" applyFont="0" applyFill="0" applyBorder="0" applyAlignment="0" applyProtection="0"/>
    <xf numFmtId="0" fontId="8" fillId="24" borderId="0" applyNumberFormat="0" applyBorder="0" applyAlignment="0" applyProtection="0"/>
    <xf numFmtId="0" fontId="11" fillId="7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9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/>
    <xf numFmtId="43" fontId="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/>
    <xf numFmtId="0" fontId="2" fillId="56" borderId="0" applyNumberFormat="0" applyFont="0" applyBorder="0" applyAlignment="0" applyProtection="0"/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80" fontId="2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5" fillId="0" borderId="0" applyProtection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6" fillId="0" borderId="17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39" fillId="0" borderId="0">
      <alignment horizontal="center" wrapText="1"/>
      <protection locked="0"/>
    </xf>
    <xf numFmtId="0" fontId="77" fillId="0" borderId="0" applyNumberFormat="0" applyFill="0" applyBorder="0" applyAlignment="0" applyProtection="0">
      <alignment vertical="center"/>
    </xf>
    <xf numFmtId="0" fontId="39" fillId="0" borderId="0">
      <alignment horizontal="center" vertical="center" wrapText="1"/>
      <protection locked="0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3" fontId="41" fillId="0" borderId="0"/>
    <xf numFmtId="3" fontId="41" fillId="0" borderId="0">
      <alignment vertical="center"/>
    </xf>
    <xf numFmtId="3" fontId="41" fillId="0" borderId="0"/>
    <xf numFmtId="3" fontId="41" fillId="0" borderId="0">
      <alignment vertical="center"/>
    </xf>
    <xf numFmtId="0" fontId="2" fillId="0" borderId="0">
      <alignment vertical="center"/>
    </xf>
    <xf numFmtId="208" fontId="78" fillId="0" borderId="23" applyAlignment="0" applyProtection="0"/>
    <xf numFmtId="208" fontId="78" fillId="0" borderId="23" applyAlignment="0" applyProtection="0">
      <alignment vertical="center"/>
    </xf>
    <xf numFmtId="208" fontId="78" fillId="0" borderId="23" applyAlignment="0" applyProtection="0">
      <alignment vertical="center"/>
    </xf>
    <xf numFmtId="208" fontId="78" fillId="0" borderId="23" applyAlignment="0" applyProtection="0">
      <alignment vertical="center"/>
    </xf>
    <xf numFmtId="208" fontId="78" fillId="0" borderId="23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208" fontId="78" fillId="0" borderId="23" applyAlignment="0" applyProtection="0">
      <alignment vertical="center"/>
    </xf>
    <xf numFmtId="208" fontId="78" fillId="0" borderId="23" applyAlignment="0" applyProtection="0">
      <alignment vertical="center"/>
    </xf>
    <xf numFmtId="208" fontId="78" fillId="0" borderId="23" applyAlignment="0" applyProtection="0"/>
    <xf numFmtId="208" fontId="78" fillId="0" borderId="23" applyAlignment="0" applyProtection="0"/>
    <xf numFmtId="208" fontId="78" fillId="0" borderId="23" applyAlignment="0" applyProtection="0"/>
    <xf numFmtId="208" fontId="78" fillId="0" borderId="23" applyAlignment="0" applyProtection="0"/>
    <xf numFmtId="208" fontId="78" fillId="0" borderId="23" applyAlignment="0" applyProtection="0"/>
    <xf numFmtId="208" fontId="78" fillId="0" borderId="23" applyAlignment="0" applyProtection="0"/>
    <xf numFmtId="208" fontId="78" fillId="0" borderId="23" applyAlignment="0" applyProtection="0">
      <alignment vertical="center"/>
    </xf>
    <xf numFmtId="208" fontId="78" fillId="0" borderId="23" applyAlignment="0" applyProtection="0">
      <alignment vertical="center"/>
    </xf>
    <xf numFmtId="208" fontId="78" fillId="0" borderId="23" applyAlignment="0" applyProtection="0">
      <alignment vertical="center"/>
    </xf>
    <xf numFmtId="192" fontId="17" fillId="0" borderId="0" applyFill="0" applyBorder="0" applyAlignment="0"/>
    <xf numFmtId="0" fontId="78" fillId="0" borderId="0" applyNumberFormat="0" applyFill="0" applyBorder="0" applyAlignment="0" applyProtection="0"/>
    <xf numFmtId="192" fontId="17" fillId="0" borderId="0" applyFill="0" applyBorder="0" applyAlignment="0">
      <alignment vertical="center"/>
    </xf>
    <xf numFmtId="192" fontId="17" fillId="0" borderId="0" applyFill="0" applyBorder="0" applyAlignment="0"/>
    <xf numFmtId="192" fontId="17" fillId="0" borderId="0" applyFill="0" applyBorder="0" applyAlignment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6" fillId="26" borderId="18" applyNumberFormat="0" applyAlignment="0" applyProtection="0">
      <alignment vertical="center"/>
    </xf>
    <xf numFmtId="0" fontId="66" fillId="26" borderId="18" applyNumberFormat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181" fontId="59" fillId="0" borderId="0"/>
    <xf numFmtId="181" fontId="59" fillId="0" borderId="0">
      <alignment vertical="center"/>
    </xf>
    <xf numFmtId="181" fontId="59" fillId="0" borderId="0"/>
    <xf numFmtId="203" fontId="2" fillId="0" borderId="0" applyFont="0" applyFill="0" applyBorder="0" applyAlignment="0" applyProtection="0"/>
    <xf numFmtId="187" fontId="15" fillId="0" borderId="0"/>
    <xf numFmtId="187" fontId="15" fillId="0" borderId="0">
      <alignment vertical="center"/>
    </xf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>
      <alignment vertical="center"/>
    </xf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>
      <alignment vertical="center"/>
    </xf>
    <xf numFmtId="201" fontId="2" fillId="0" borderId="0" applyFont="0" applyFill="0" applyBorder="0" applyAlignment="0" applyProtection="0"/>
    <xf numFmtId="184" fontId="59" fillId="0" borderId="0"/>
    <xf numFmtId="0" fontId="36" fillId="9" borderId="0" applyNumberFormat="0" applyBorder="0" applyAlignment="0" applyProtection="0">
      <alignment vertical="center"/>
    </xf>
    <xf numFmtId="184" fontId="59" fillId="0" borderId="0">
      <alignment vertical="center"/>
    </xf>
    <xf numFmtId="184" fontId="59" fillId="0" borderId="0"/>
    <xf numFmtId="184" fontId="59" fillId="0" borderId="0">
      <alignment vertical="center"/>
    </xf>
    <xf numFmtId="0" fontId="44" fillId="0" borderId="0" applyProtection="0"/>
    <xf numFmtId="0" fontId="44" fillId="0" borderId="0" applyProtection="0">
      <alignment vertical="center"/>
    </xf>
    <xf numFmtId="0" fontId="7" fillId="0" borderId="0">
      <alignment vertical="center"/>
    </xf>
    <xf numFmtId="41" fontId="2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43" fontId="2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179" fontId="59" fillId="0" borderId="0"/>
    <xf numFmtId="179" fontId="59" fillId="0" borderId="0">
      <alignment vertical="center"/>
    </xf>
    <xf numFmtId="179" fontId="59" fillId="0" borderId="0"/>
    <xf numFmtId="179" fontId="59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7" fillId="0" borderId="0">
      <alignment vertical="center"/>
    </xf>
    <xf numFmtId="2" fontId="44" fillId="0" borderId="0" applyProtection="0"/>
    <xf numFmtId="2" fontId="44" fillId="0" borderId="0" applyProtection="0">
      <alignment vertical="center"/>
    </xf>
    <xf numFmtId="2" fontId="44" fillId="0" borderId="0" applyProtection="0"/>
    <xf numFmtId="2" fontId="44" fillId="0" borderId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2" fillId="0" borderId="0"/>
    <xf numFmtId="4" fontId="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3" fillId="0" borderId="11" applyNumberFormat="0" applyAlignment="0" applyProtection="0">
      <alignment horizontal="left" vertical="center"/>
    </xf>
    <xf numFmtId="0" fontId="43" fillId="0" borderId="11" applyNumberFormat="0" applyAlignment="0" applyProtection="0">
      <alignment horizontal="left" vertical="center"/>
    </xf>
    <xf numFmtId="0" fontId="43" fillId="0" borderId="26">
      <alignment horizontal="left" vertical="center"/>
    </xf>
    <xf numFmtId="0" fontId="43" fillId="0" borderId="26">
      <alignment horizontal="left" vertical="center"/>
    </xf>
    <xf numFmtId="0" fontId="43" fillId="0" borderId="26">
      <alignment horizontal="left" vertical="center"/>
    </xf>
    <xf numFmtId="0" fontId="43" fillId="0" borderId="26">
      <alignment horizontal="left" vertical="center"/>
    </xf>
    <xf numFmtId="0" fontId="43" fillId="0" borderId="26">
      <alignment horizontal="left" vertical="center"/>
    </xf>
    <xf numFmtId="0" fontId="43" fillId="0" borderId="26">
      <alignment horizontal="left" vertical="center"/>
    </xf>
    <xf numFmtId="0" fontId="43" fillId="0" borderId="26">
      <alignment horizontal="left" vertical="center"/>
    </xf>
    <xf numFmtId="0" fontId="10" fillId="3" borderId="0" applyNumberFormat="0" applyBorder="0" applyAlignment="0" applyProtection="0">
      <alignment vertical="center"/>
    </xf>
    <xf numFmtId="0" fontId="43" fillId="0" borderId="26">
      <alignment horizontal="left" vertical="center"/>
    </xf>
    <xf numFmtId="0" fontId="43" fillId="0" borderId="26">
      <alignment horizontal="left" vertical="center"/>
    </xf>
    <xf numFmtId="0" fontId="36" fillId="10" borderId="0" applyNumberFormat="0" applyBorder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83" fillId="0" borderId="21" applyNumberFormat="0" applyFill="0" applyAlignment="0" applyProtection="0">
      <alignment vertical="center"/>
    </xf>
    <xf numFmtId="0" fontId="83" fillId="0" borderId="21" applyNumberFormat="0" applyFill="0" applyAlignment="0" applyProtection="0">
      <alignment vertical="center"/>
    </xf>
    <xf numFmtId="0" fontId="83" fillId="0" borderId="21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3" fillId="0" borderId="0" applyProtection="0"/>
    <xf numFmtId="0" fontId="10" fillId="7" borderId="0" applyNumberFormat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 applyProtection="0"/>
    <xf numFmtId="0" fontId="43" fillId="0" borderId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51" fillId="49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52" fillId="23" borderId="2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52" fillId="23" borderId="2" applyNumberFormat="0" applyBorder="0" applyAlignment="0" applyProtection="0">
      <alignment vertical="center"/>
    </xf>
    <xf numFmtId="0" fontId="52" fillId="23" borderId="2" applyNumberFormat="0" applyBorder="0" applyAlignment="0" applyProtection="0">
      <alignment vertical="center"/>
    </xf>
    <xf numFmtId="0" fontId="52" fillId="23" borderId="2" applyNumberFormat="0" applyBorder="0" applyAlignment="0" applyProtection="0">
      <alignment vertical="center"/>
    </xf>
    <xf numFmtId="0" fontId="52" fillId="23" borderId="2" applyNumberFormat="0" applyBorder="0" applyAlignment="0" applyProtection="0"/>
    <xf numFmtId="0" fontId="52" fillId="23" borderId="2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52" fillId="23" borderId="2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52" fillId="23" borderId="2" applyNumberFormat="0" applyBorder="0" applyAlignment="0" applyProtection="0">
      <alignment vertical="center"/>
    </xf>
    <xf numFmtId="0" fontId="52" fillId="23" borderId="2" applyNumberFormat="0" applyBorder="0" applyAlignment="0" applyProtection="0">
      <alignment vertical="center"/>
    </xf>
    <xf numFmtId="0" fontId="52" fillId="23" borderId="2" applyNumberFormat="0" applyBorder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62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62" fillId="49" borderId="15" applyNumberFormat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31" fillId="7" borderId="0" applyNumberFormat="0" applyBorder="0" applyAlignment="0" applyProtection="0"/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200" fontId="74" fillId="61" borderId="0"/>
    <xf numFmtId="200" fontId="74" fillId="61" borderId="0">
      <alignment vertical="center"/>
    </xf>
    <xf numFmtId="200" fontId="74" fillId="61" borderId="0"/>
    <xf numFmtId="200" fontId="74" fillId="61" borderId="0">
      <alignment vertical="center"/>
    </xf>
    <xf numFmtId="0" fontId="51" fillId="49" borderId="15" applyNumberFormat="0" applyAlignment="0" applyProtection="0">
      <alignment vertical="center"/>
    </xf>
    <xf numFmtId="9" fontId="2" fillId="0" borderId="0" applyFont="0" applyFill="0" applyBorder="0" applyAlignment="0" applyProtection="0"/>
    <xf numFmtId="0" fontId="88" fillId="0" borderId="22" applyNumberFormat="0" applyFill="0" applyAlignment="0" applyProtection="0">
      <alignment vertical="center"/>
    </xf>
    <xf numFmtId="0" fontId="88" fillId="0" borderId="22" applyNumberFormat="0" applyFill="0" applyAlignment="0" applyProtection="0">
      <alignment vertical="center"/>
    </xf>
    <xf numFmtId="0" fontId="88" fillId="0" borderId="22" applyNumberFormat="0" applyFill="0" applyAlignment="0" applyProtection="0">
      <alignment vertical="center"/>
    </xf>
    <xf numFmtId="200" fontId="89" fillId="63" borderId="0"/>
    <xf numFmtId="0" fontId="7" fillId="64" borderId="0">
      <alignment horizontal="left" vertical="center"/>
    </xf>
    <xf numFmtId="200" fontId="89" fillId="63" borderId="0">
      <alignment vertical="center"/>
    </xf>
    <xf numFmtId="0" fontId="7" fillId="64" borderId="0">
      <alignment horizontal="left" vertical="center"/>
    </xf>
    <xf numFmtId="200" fontId="89" fillId="63" borderId="0"/>
    <xf numFmtId="0" fontId="7" fillId="64" borderId="0">
      <alignment horizontal="right" vertical="center"/>
    </xf>
    <xf numFmtId="200" fontId="89" fillId="63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4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70" fillId="59" borderId="0" applyNumberFormat="0" applyBorder="0" applyAlignment="0" applyProtection="0">
      <alignment vertical="center"/>
    </xf>
    <xf numFmtId="0" fontId="70" fillId="59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59" fillId="0" borderId="0">
      <alignment vertical="center"/>
    </xf>
    <xf numFmtId="0" fontId="71" fillId="9" borderId="0" applyNumberFormat="0" applyBorder="0" applyAlignment="0" applyProtection="0"/>
    <xf numFmtId="37" fontId="72" fillId="0" borderId="0"/>
    <xf numFmtId="0" fontId="71" fillId="9" borderId="0" applyNumberFormat="0" applyBorder="0" applyAlignment="0" applyProtection="0"/>
    <xf numFmtId="37" fontId="72" fillId="0" borderId="0">
      <alignment vertical="center"/>
    </xf>
    <xf numFmtId="37" fontId="72" fillId="0" borderId="0"/>
    <xf numFmtId="0" fontId="10" fillId="3" borderId="0" applyNumberFormat="0" applyBorder="0" applyAlignment="0" applyProtection="0">
      <alignment vertical="center"/>
    </xf>
    <xf numFmtId="37" fontId="72" fillId="0" borderId="0">
      <alignment vertical="center"/>
    </xf>
    <xf numFmtId="0" fontId="90" fillId="0" borderId="0"/>
    <xf numFmtId="0" fontId="90" fillId="0" borderId="0">
      <alignment vertical="center"/>
    </xf>
    <xf numFmtId="0" fontId="90" fillId="0" borderId="0"/>
    <xf numFmtId="0" fontId="90" fillId="0" borderId="0">
      <alignment vertical="center"/>
    </xf>
    <xf numFmtId="193" fontId="64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13" fillId="0" borderId="0"/>
    <xf numFmtId="0" fontId="2" fillId="23" borderId="19" applyNumberFormat="0" applyFont="0" applyAlignment="0" applyProtection="0">
      <alignment vertical="center"/>
    </xf>
    <xf numFmtId="209" fontId="2" fillId="0" borderId="0" applyFont="0" applyFill="0" applyProtection="0"/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91" fillId="24" borderId="28" applyNumberFormat="0" applyAlignment="0" applyProtection="0">
      <alignment vertical="center"/>
    </xf>
    <xf numFmtId="0" fontId="91" fillId="24" borderId="28" applyNumberFormat="0" applyAlignment="0" applyProtection="0">
      <alignment vertical="center"/>
    </xf>
    <xf numFmtId="0" fontId="2" fillId="0" borderId="0"/>
    <xf numFmtId="0" fontId="91" fillId="24" borderId="28" applyNumberFormat="0" applyAlignment="0" applyProtection="0">
      <alignment vertical="center"/>
    </xf>
    <xf numFmtId="0" fontId="2" fillId="0" borderId="0"/>
    <xf numFmtId="0" fontId="2" fillId="0" borderId="0"/>
    <xf numFmtId="0" fontId="91" fillId="24" borderId="28" applyNumberFormat="0" applyAlignment="0" applyProtection="0">
      <alignment vertical="center"/>
    </xf>
    <xf numFmtId="0" fontId="2" fillId="0" borderId="0"/>
    <xf numFmtId="0" fontId="2" fillId="0" borderId="0"/>
    <xf numFmtId="0" fontId="91" fillId="24" borderId="28" applyNumberFormat="0" applyAlignment="0" applyProtection="0">
      <alignment vertical="center"/>
    </xf>
    <xf numFmtId="0" fontId="91" fillId="24" borderId="2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1" fillId="24" borderId="28" applyNumberFormat="0" applyAlignment="0" applyProtection="0">
      <alignment vertical="center"/>
    </xf>
    <xf numFmtId="14" fontId="39" fillId="0" borderId="0">
      <alignment horizontal="center" wrapText="1"/>
      <protection locked="0"/>
    </xf>
    <xf numFmtId="0" fontId="36" fillId="9" borderId="0" applyNumberFormat="0" applyBorder="0" applyAlignment="0" applyProtection="0">
      <alignment vertical="center"/>
    </xf>
    <xf numFmtId="14" fontId="39" fillId="0" borderId="0">
      <alignment horizontal="center" vertical="center" wrapText="1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0" fontId="53" fillId="7" borderId="0" applyNumberFormat="0" applyBorder="0" applyAlignment="0" applyProtection="0">
      <alignment vertical="center"/>
    </xf>
    <xf numFmtId="0" fontId="69" fillId="58" borderId="20">
      <protection locked="0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 vertical="center"/>
    </xf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>
      <alignment vertical="center"/>
    </xf>
    <xf numFmtId="15" fontId="2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15" fontId="2" fillId="0" borderId="0" applyFont="0" applyFill="0" applyBorder="0" applyAlignment="0" applyProtection="0">
      <alignment vertical="center"/>
    </xf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78" fillId="0" borderId="24">
      <alignment horizontal="center"/>
    </xf>
    <xf numFmtId="0" fontId="78" fillId="0" borderId="24">
      <alignment horizontal="center" vertical="center"/>
    </xf>
    <xf numFmtId="0" fontId="10" fillId="7" borderId="0" applyNumberFormat="0" applyBorder="0" applyAlignment="0" applyProtection="0">
      <alignment vertical="center"/>
    </xf>
    <xf numFmtId="0" fontId="78" fillId="0" borderId="24">
      <alignment horizont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78" fillId="0" borderId="24">
      <alignment horizontal="center" vertical="center"/>
    </xf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>
      <alignment vertical="center"/>
    </xf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>
      <alignment vertical="center"/>
    </xf>
    <xf numFmtId="0" fontId="2" fillId="56" borderId="0" applyNumberFormat="0" applyFont="0" applyBorder="0" applyAlignment="0" applyProtection="0"/>
    <xf numFmtId="0" fontId="7" fillId="0" borderId="0">
      <alignment vertical="center"/>
    </xf>
    <xf numFmtId="0" fontId="2" fillId="56" borderId="0" applyNumberFormat="0" applyFont="0" applyBorder="0" applyAlignment="0" applyProtection="0">
      <alignment vertical="center"/>
    </xf>
    <xf numFmtId="3" fontId="92" fillId="0" borderId="0"/>
    <xf numFmtId="3" fontId="92" fillId="0" borderId="0">
      <alignment vertical="center"/>
    </xf>
    <xf numFmtId="3" fontId="92" fillId="0" borderId="0"/>
    <xf numFmtId="3" fontId="92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7" fillId="64" borderId="0">
      <alignment horizontal="left" vertical="center"/>
    </xf>
    <xf numFmtId="0" fontId="53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" fillId="64" borderId="0">
      <alignment horizontal="left" vertical="center"/>
    </xf>
    <xf numFmtId="0" fontId="7" fillId="64" borderId="0">
      <alignment horizontal="left" vertical="center"/>
    </xf>
    <xf numFmtId="0" fontId="7" fillId="64" borderId="0">
      <alignment horizontal="left" vertical="center"/>
    </xf>
    <xf numFmtId="0" fontId="7" fillId="64" borderId="0">
      <alignment horizontal="right" vertical="center"/>
    </xf>
    <xf numFmtId="0" fontId="7" fillId="64" borderId="0">
      <alignment horizontal="right" vertical="center"/>
    </xf>
    <xf numFmtId="0" fontId="69" fillId="58" borderId="20">
      <protection locked="0"/>
    </xf>
    <xf numFmtId="0" fontId="69" fillId="58" borderId="20">
      <alignment vertical="center"/>
      <protection locked="0"/>
    </xf>
    <xf numFmtId="40" fontId="2" fillId="0" borderId="0" applyFont="0" applyFill="0" applyBorder="0" applyAlignment="0" applyProtection="0"/>
    <xf numFmtId="0" fontId="69" fillId="58" borderId="20">
      <protection locked="0"/>
    </xf>
    <xf numFmtId="0" fontId="69" fillId="58" borderId="20">
      <alignment vertical="center"/>
      <protection locked="0"/>
    </xf>
    <xf numFmtId="0" fontId="93" fillId="0" borderId="0"/>
    <xf numFmtId="0" fontId="53" fillId="7" borderId="0" applyNumberFormat="0" applyBorder="0" applyAlignment="0" applyProtection="0">
      <alignment vertical="center"/>
    </xf>
    <xf numFmtId="0" fontId="2" fillId="0" borderId="0"/>
    <xf numFmtId="0" fontId="69" fillId="58" borderId="20">
      <alignment vertical="center"/>
      <protection locked="0"/>
    </xf>
    <xf numFmtId="0" fontId="69" fillId="58" borderId="20">
      <protection locked="0"/>
    </xf>
    <xf numFmtId="0" fontId="69" fillId="58" borderId="20">
      <alignment vertical="center"/>
      <protection locked="0"/>
    </xf>
    <xf numFmtId="0" fontId="69" fillId="58" borderId="20">
      <protection locked="0"/>
    </xf>
    <xf numFmtId="0" fontId="69" fillId="58" borderId="20">
      <alignment vertical="center"/>
      <protection locked="0"/>
    </xf>
    <xf numFmtId="0" fontId="36" fillId="9" borderId="0" applyNumberFormat="0" applyBorder="0" applyAlignment="0" applyProtection="0">
      <alignment vertical="center"/>
    </xf>
    <xf numFmtId="0" fontId="69" fillId="58" borderId="20">
      <protection locked="0"/>
    </xf>
    <xf numFmtId="0" fontId="69" fillId="58" borderId="20">
      <alignment vertical="center"/>
      <protection locked="0"/>
    </xf>
    <xf numFmtId="0" fontId="2" fillId="0" borderId="0">
      <alignment vertical="center"/>
    </xf>
    <xf numFmtId="0" fontId="69" fillId="58" borderId="20">
      <protection locked="0"/>
    </xf>
    <xf numFmtId="0" fontId="69" fillId="58" borderId="20">
      <alignment vertical="center"/>
      <protection locked="0"/>
    </xf>
    <xf numFmtId="0" fontId="69" fillId="58" borderId="20">
      <protection locked="0"/>
    </xf>
    <xf numFmtId="0" fontId="69" fillId="58" borderId="20">
      <alignment vertical="center"/>
      <protection locked="0"/>
    </xf>
    <xf numFmtId="0" fontId="10" fillId="7" borderId="0" applyNumberFormat="0" applyBorder="0" applyAlignment="0" applyProtection="0">
      <alignment vertical="center"/>
    </xf>
    <xf numFmtId="0" fontId="69" fillId="58" borderId="20">
      <protection locked="0"/>
    </xf>
    <xf numFmtId="0" fontId="69" fillId="58" borderId="20">
      <alignment vertical="center"/>
      <protection locked="0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206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" fontId="42" fillId="0" borderId="2">
      <alignment vertical="center"/>
      <protection locked="0"/>
    </xf>
    <xf numFmtId="189" fontId="2" fillId="0" borderId="0" applyFont="0" applyFill="0" applyBorder="0" applyAlignment="0" applyProtection="0"/>
    <xf numFmtId="0" fontId="15" fillId="0" borderId="5" applyNumberFormat="0" applyFill="0" applyProtection="0">
      <alignment horizontal="right"/>
    </xf>
    <xf numFmtId="0" fontId="15" fillId="0" borderId="5" applyNumberFormat="0" applyFill="0" applyProtection="0">
      <alignment horizontal="right" vertical="center"/>
    </xf>
    <xf numFmtId="0" fontId="15" fillId="0" borderId="5" applyNumberFormat="0" applyFill="0" applyProtection="0">
      <alignment horizontal="right"/>
    </xf>
    <xf numFmtId="0" fontId="15" fillId="0" borderId="5" applyNumberFormat="0" applyFill="0" applyProtection="0">
      <alignment horizontal="right" vertical="center"/>
    </xf>
    <xf numFmtId="0" fontId="95" fillId="0" borderId="27" applyNumberFormat="0" applyFill="0" applyAlignment="0" applyProtection="0">
      <alignment vertical="center"/>
    </xf>
    <xf numFmtId="0" fontId="95" fillId="0" borderId="27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96" fillId="0" borderId="16" applyNumberFormat="0" applyFill="0" applyAlignment="0" applyProtection="0">
      <alignment vertical="center"/>
    </xf>
    <xf numFmtId="0" fontId="96" fillId="0" borderId="16" applyNumberFormat="0" applyFill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7" fillId="0" borderId="5" applyNumberFormat="0" applyFill="0" applyProtection="0">
      <alignment horizontal="center"/>
    </xf>
    <xf numFmtId="0" fontId="31" fillId="3" borderId="0" applyNumberFormat="0" applyBorder="0" applyAlignment="0" applyProtection="0">
      <alignment vertical="center"/>
    </xf>
    <xf numFmtId="0" fontId="97" fillId="0" borderId="5" applyNumberFormat="0" applyFill="0" applyProtection="0">
      <alignment horizontal="center"/>
    </xf>
    <xf numFmtId="0" fontId="31" fillId="3" borderId="0" applyNumberFormat="0" applyBorder="0" applyAlignment="0" applyProtection="0">
      <alignment vertical="center"/>
    </xf>
    <xf numFmtId="0" fontId="97" fillId="0" borderId="5" applyNumberFormat="0" applyFill="0" applyProtection="0">
      <alignment horizontal="center" vertical="center"/>
    </xf>
    <xf numFmtId="0" fontId="56" fillId="0" borderId="0" applyNumberFormat="0" applyFill="0" applyBorder="0" applyAlignment="0" applyProtection="0"/>
    <xf numFmtId="0" fontId="98" fillId="0" borderId="25" applyNumberFormat="0" applyFill="0" applyProtection="0">
      <alignment horizontal="center"/>
    </xf>
    <xf numFmtId="0" fontId="98" fillId="0" borderId="25" applyNumberFormat="0" applyFill="0" applyProtection="0">
      <alignment horizontal="center"/>
    </xf>
    <xf numFmtId="0" fontId="53" fillId="7" borderId="0" applyNumberFormat="0" applyBorder="0" applyAlignment="0" applyProtection="0">
      <alignment vertical="center"/>
    </xf>
    <xf numFmtId="0" fontId="98" fillId="0" borderId="25" applyNumberFormat="0" applyFill="0" applyProtection="0">
      <alignment horizontal="center"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99" fillId="0" borderId="0"/>
    <xf numFmtId="0" fontId="6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8" fillId="24" borderId="15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" fontId="15" fillId="0" borderId="25" applyFill="0" applyProtection="0">
      <alignment horizontal="center" vertical="center"/>
    </xf>
    <xf numFmtId="0" fontId="36" fillId="9" borderId="0" applyNumberFormat="0" applyBorder="0" applyAlignment="0" applyProtection="0">
      <alignment vertical="center"/>
    </xf>
    <xf numFmtId="0" fontId="87" fillId="24" borderId="2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" fillId="0" borderId="0"/>
    <xf numFmtId="0" fontId="3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2" fillId="0" borderId="0"/>
    <xf numFmtId="0" fontId="3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2" fillId="0" borderId="0"/>
    <xf numFmtId="0" fontId="6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76" fillId="0" borderId="17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3" fillId="65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99" fontId="15" fillId="0" borderId="25" applyFill="0" applyProtection="0">
      <alignment horizontal="right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99" fontId="15" fillId="0" borderId="25" applyFill="0" applyProtection="0">
      <alignment horizontal="right"/>
    </xf>
    <xf numFmtId="0" fontId="36" fillId="9" borderId="0" applyNumberFormat="0" applyBorder="0" applyAlignment="0" applyProtection="0">
      <alignment vertical="center"/>
    </xf>
    <xf numFmtId="199" fontId="15" fillId="0" borderId="25" applyFill="0" applyProtection="0">
      <alignment horizontal="right"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191" fontId="2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7" fillId="24" borderId="28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3" fillId="6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84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9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9" fillId="0" borderId="0">
      <alignment vertical="center"/>
    </xf>
    <xf numFmtId="0" fontId="2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87" fillId="24" borderId="28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2" fillId="49" borderId="15" applyNumberFormat="0" applyAlignment="0" applyProtection="0">
      <alignment vertical="center"/>
    </xf>
    <xf numFmtId="0" fontId="7" fillId="0" borderId="0">
      <alignment vertical="center"/>
    </xf>
    <xf numFmtId="0" fontId="62" fillId="49" borderId="15" applyNumberFormat="0" applyAlignment="0" applyProtection="0">
      <alignment vertical="center"/>
    </xf>
    <xf numFmtId="0" fontId="7" fillId="0" borderId="0">
      <alignment vertical="center"/>
    </xf>
    <xf numFmtId="0" fontId="62" fillId="49" borderId="15" applyNumberFormat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/>
    <xf numFmtId="0" fontId="4" fillId="0" borderId="0">
      <alignment vertical="center"/>
    </xf>
    <xf numFmtId="196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0" fillId="7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/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3" fillId="6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" fontId="15" fillId="0" borderId="25" applyFill="0" applyProtection="0">
      <alignment horizontal="center"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191" fontId="2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202" fontId="2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6" fillId="0" borderId="1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91" fontId="2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191" fontId="2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76" fillId="0" borderId="17" applyNumberFormat="0" applyFill="0" applyAlignment="0" applyProtection="0">
      <alignment vertical="center"/>
    </xf>
    <xf numFmtId="0" fontId="76" fillId="0" borderId="17" applyNumberFormat="0" applyFill="0" applyAlignment="0" applyProtection="0">
      <alignment vertical="center"/>
    </xf>
    <xf numFmtId="0" fontId="76" fillId="0" borderId="17" applyNumberFormat="0" applyFill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>
      <alignment vertical="center"/>
    </xf>
    <xf numFmtId="0" fontId="58" fillId="24" borderId="15" applyNumberFormat="0" applyAlignment="0" applyProtection="0">
      <alignment vertical="center"/>
    </xf>
    <xf numFmtId="0" fontId="58" fillId="24" borderId="15" applyNumberFormat="0" applyAlignment="0" applyProtection="0">
      <alignment vertical="center"/>
    </xf>
    <xf numFmtId="0" fontId="58" fillId="24" borderId="15" applyNumberFormat="0" applyAlignment="0" applyProtection="0">
      <alignment vertical="center"/>
    </xf>
    <xf numFmtId="0" fontId="58" fillId="24" borderId="15" applyNumberFormat="0" applyAlignment="0" applyProtection="0">
      <alignment vertical="center"/>
    </xf>
    <xf numFmtId="0" fontId="61" fillId="26" borderId="18" applyNumberFormat="0" applyAlignment="0" applyProtection="0">
      <alignment vertical="center"/>
    </xf>
    <xf numFmtId="0" fontId="61" fillId="26" borderId="18" applyNumberForma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98" fillId="0" borderId="25" applyNumberFormat="0" applyFill="0" applyProtection="0">
      <alignment horizontal="left"/>
    </xf>
    <xf numFmtId="0" fontId="98" fillId="0" borderId="25" applyNumberFormat="0" applyFill="0" applyProtection="0">
      <alignment horizontal="left"/>
    </xf>
    <xf numFmtId="0" fontId="98" fillId="0" borderId="25" applyNumberFormat="0" applyFill="0" applyProtection="0">
      <alignment horizontal="left" vertical="center"/>
    </xf>
    <xf numFmtId="0" fontId="75" fillId="0" borderId="22" applyNumberFormat="0" applyFill="0" applyAlignment="0" applyProtection="0">
      <alignment vertical="center"/>
    </xf>
    <xf numFmtId="20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9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3" fillId="0" borderId="0"/>
    <xf numFmtId="0" fontId="63" fillId="57" borderId="0" applyNumberFormat="0" applyBorder="0" applyAlignment="0" applyProtection="0"/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/>
    <xf numFmtId="0" fontId="63" fillId="57" borderId="0" applyNumberFormat="0" applyBorder="0" applyAlignment="0" applyProtection="0"/>
    <xf numFmtId="0" fontId="63" fillId="65" borderId="0" applyNumberFormat="0" applyBorder="0" applyAlignment="0" applyProtection="0">
      <alignment vertical="center"/>
    </xf>
    <xf numFmtId="0" fontId="63" fillId="65" borderId="0" applyNumberFormat="0" applyBorder="0" applyAlignment="0" applyProtection="0">
      <alignment vertical="center"/>
    </xf>
    <xf numFmtId="0" fontId="63" fillId="65" borderId="0" applyNumberFormat="0" applyBorder="0" applyAlignment="0" applyProtection="0"/>
    <xf numFmtId="0" fontId="63" fillId="65" borderId="0" applyNumberFormat="0" applyBorder="0" applyAlignment="0" applyProtection="0"/>
    <xf numFmtId="0" fontId="63" fillId="65" borderId="0" applyNumberFormat="0" applyBorder="0" applyAlignment="0" applyProtection="0">
      <alignment vertical="center"/>
    </xf>
    <xf numFmtId="0" fontId="63" fillId="65" borderId="0" applyNumberFormat="0" applyBorder="0" applyAlignment="0" applyProtection="0">
      <alignment vertical="center"/>
    </xf>
    <xf numFmtId="0" fontId="63" fillId="62" borderId="0" applyNumberFormat="0" applyBorder="0" applyAlignment="0" applyProtection="0"/>
    <xf numFmtId="0" fontId="63" fillId="62" borderId="0" applyNumberFormat="0" applyBorder="0" applyAlignment="0" applyProtection="0">
      <alignment vertical="center"/>
    </xf>
    <xf numFmtId="0" fontId="63" fillId="62" borderId="0" applyNumberFormat="0" applyBorder="0" applyAlignment="0" applyProtection="0">
      <alignment vertical="center"/>
    </xf>
    <xf numFmtId="0" fontId="63" fillId="62" borderId="0" applyNumberFormat="0" applyBorder="0" applyAlignment="0" applyProtection="0"/>
    <xf numFmtId="0" fontId="63" fillId="6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199" fontId="15" fillId="0" borderId="25" applyFill="0" applyProtection="0">
      <alignment horizontal="right" vertical="center"/>
    </xf>
    <xf numFmtId="0" fontId="15" fillId="0" borderId="5" applyNumberFormat="0" applyFill="0" applyProtection="0">
      <alignment horizontal="left"/>
    </xf>
    <xf numFmtId="0" fontId="15" fillId="0" borderId="5" applyNumberFormat="0" applyFill="0" applyProtection="0">
      <alignment horizontal="left" vertical="center"/>
    </xf>
    <xf numFmtId="0" fontId="15" fillId="0" borderId="5" applyNumberFormat="0" applyFill="0" applyProtection="0">
      <alignment horizontal="left"/>
    </xf>
    <xf numFmtId="0" fontId="84" fillId="59" borderId="0" applyNumberFormat="0" applyBorder="0" applyAlignment="0" applyProtection="0">
      <alignment vertical="center"/>
    </xf>
    <xf numFmtId="0" fontId="87" fillId="24" borderId="28" applyNumberFormat="0" applyAlignment="0" applyProtection="0">
      <alignment vertical="center"/>
    </xf>
    <xf numFmtId="0" fontId="87" fillId="24" borderId="28" applyNumberFormat="0" applyAlignment="0" applyProtection="0">
      <alignment vertical="center"/>
    </xf>
    <xf numFmtId="0" fontId="87" fillId="24" borderId="28" applyNumberFormat="0" applyAlignment="0" applyProtection="0">
      <alignment vertical="center"/>
    </xf>
    <xf numFmtId="1" fontId="15" fillId="0" borderId="25" applyFill="0" applyProtection="0">
      <alignment horizontal="center"/>
    </xf>
    <xf numFmtId="1" fontId="15" fillId="0" borderId="25" applyFill="0" applyProtection="0">
      <alignment horizontal="center"/>
    </xf>
    <xf numFmtId="1" fontId="42" fillId="0" borderId="2">
      <alignment vertical="center"/>
      <protection locked="0"/>
    </xf>
    <xf numFmtId="1" fontId="42" fillId="0" borderId="2">
      <alignment vertical="center"/>
      <protection locked="0"/>
    </xf>
    <xf numFmtId="1" fontId="42" fillId="0" borderId="2">
      <alignment vertical="center"/>
      <protection locked="0"/>
    </xf>
    <xf numFmtId="1" fontId="42" fillId="0" borderId="2">
      <alignment vertical="center"/>
      <protection locked="0"/>
    </xf>
    <xf numFmtId="1" fontId="42" fillId="0" borderId="2">
      <alignment vertical="center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182" fontId="42" fillId="0" borderId="2">
      <alignment vertical="center"/>
      <protection locked="0"/>
    </xf>
    <xf numFmtId="182" fontId="42" fillId="0" borderId="2">
      <alignment vertical="center"/>
      <protection locked="0"/>
    </xf>
    <xf numFmtId="182" fontId="42" fillId="0" borderId="2">
      <alignment vertical="center"/>
      <protection locked="0"/>
    </xf>
    <xf numFmtId="182" fontId="42" fillId="0" borderId="2">
      <alignment vertical="center"/>
      <protection locked="0"/>
    </xf>
    <xf numFmtId="0" fontId="17" fillId="0" borderId="0">
      <alignment vertical="top"/>
    </xf>
    <xf numFmtId="0" fontId="17" fillId="0" borderId="0">
      <alignment vertical="top"/>
    </xf>
    <xf numFmtId="0" fontId="104" fillId="0" borderId="0"/>
    <xf numFmtId="0" fontId="105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2" fillId="23" borderId="19" applyNumberFormat="0" applyFont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1591" applyFont="1" applyFill="1" applyProtection="1">
      <protection locked="0"/>
    </xf>
    <xf numFmtId="0" fontId="1" fillId="0" borderId="0" xfId="811" applyFont="1" applyFill="1">
      <alignment vertical="center"/>
    </xf>
    <xf numFmtId="0" fontId="1" fillId="0" borderId="0" xfId="1591" applyFont="1" applyFill="1" applyAlignment="1" applyProtection="1">
      <alignment vertical="center"/>
      <protection locked="0"/>
    </xf>
    <xf numFmtId="0" fontId="2" fillId="0" borderId="0" xfId="1591" applyFill="1" applyProtection="1">
      <protection locked="0"/>
    </xf>
    <xf numFmtId="205" fontId="2" fillId="0" borderId="0" xfId="1591" applyNumberFormat="1" applyFill="1" applyProtection="1">
      <protection locked="0"/>
    </xf>
    <xf numFmtId="0" fontId="3" fillId="0" borderId="0" xfId="1591" applyFont="1" applyFill="1" applyAlignment="1" applyProtection="1">
      <alignment horizontal="center" vertical="center" shrinkToFit="1"/>
      <protection locked="0"/>
    </xf>
    <xf numFmtId="205" fontId="3" fillId="0" borderId="0" xfId="1591" applyNumberFormat="1" applyFont="1" applyFill="1" applyAlignment="1" applyProtection="1">
      <alignment horizontal="center" vertical="center" shrinkToFit="1"/>
      <protection locked="0"/>
    </xf>
    <xf numFmtId="205" fontId="1" fillId="0" borderId="0" xfId="1591" applyNumberFormat="1" applyFont="1" applyFill="1" applyAlignment="1" applyProtection="1">
      <alignment vertical="center"/>
      <protection locked="0"/>
    </xf>
    <xf numFmtId="0" fontId="1" fillId="0" borderId="1" xfId="1591" applyFont="1" applyFill="1" applyBorder="1" applyAlignment="1" applyProtection="1">
      <alignment vertical="center"/>
      <protection locked="0"/>
    </xf>
    <xf numFmtId="0" fontId="1" fillId="0" borderId="2" xfId="1591" applyFont="1" applyFill="1" applyBorder="1" applyAlignment="1" applyProtection="1">
      <alignment horizontal="center" vertical="center"/>
      <protection locked="0"/>
    </xf>
    <xf numFmtId="0" fontId="1" fillId="0" borderId="2" xfId="1591" applyFont="1" applyFill="1" applyBorder="1" applyAlignment="1" applyProtection="1">
      <alignment horizontal="center" vertical="center" wrapText="1"/>
      <protection locked="0"/>
    </xf>
    <xf numFmtId="205" fontId="1" fillId="0" borderId="2" xfId="159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1591" applyFont="1" applyFill="1" applyBorder="1" applyAlignment="1" applyProtection="1">
      <alignment horizontal="left" vertical="center" wrapText="1"/>
      <protection locked="0"/>
    </xf>
    <xf numFmtId="0" fontId="1" fillId="0" borderId="2" xfId="1591" applyFont="1" applyFill="1" applyBorder="1" applyAlignment="1" applyProtection="1">
      <alignment horizontal="right" vertical="center" shrinkToFit="1"/>
      <protection locked="0"/>
    </xf>
    <xf numFmtId="188" fontId="1" fillId="0" borderId="2" xfId="1591" applyNumberFormat="1" applyFont="1" applyFill="1" applyBorder="1" applyAlignment="1" applyProtection="1">
      <alignment vertical="center" shrinkToFit="1"/>
      <protection locked="0"/>
    </xf>
    <xf numFmtId="188" fontId="1" fillId="0" borderId="2" xfId="1591" applyNumberFormat="1" applyFont="1" applyFill="1" applyBorder="1" applyAlignment="1" applyProtection="1">
      <alignment horizontal="right" vertical="center" shrinkToFit="1"/>
      <protection locked="0"/>
    </xf>
    <xf numFmtId="0" fontId="1" fillId="0" borderId="2" xfId="1591" applyFont="1" applyFill="1" applyBorder="1" applyAlignment="1" applyProtection="1">
      <alignment vertical="center" shrinkToFit="1"/>
      <protection locked="0"/>
    </xf>
    <xf numFmtId="0" fontId="1" fillId="0" borderId="2" xfId="1591" applyFont="1" applyFill="1" applyBorder="1" applyAlignment="1" applyProtection="1">
      <alignment horizontal="right" vertical="center" shrinkToFit="1"/>
    </xf>
    <xf numFmtId="0" fontId="1" fillId="0" borderId="2" xfId="1591" applyFont="1" applyFill="1" applyBorder="1" applyAlignment="1" applyProtection="1">
      <alignment vertical="center" shrinkToFit="1"/>
    </xf>
    <xf numFmtId="0" fontId="1" fillId="0" borderId="2" xfId="1591" applyFont="1" applyFill="1" applyBorder="1" applyAlignment="1" applyProtection="1">
      <alignment horizontal="left" vertical="center" shrinkToFit="1"/>
      <protection locked="0"/>
    </xf>
    <xf numFmtId="188" fontId="1" fillId="0" borderId="2" xfId="1591" applyNumberFormat="1" applyFont="1" applyFill="1" applyBorder="1" applyAlignment="1" applyProtection="1">
      <alignment vertical="center" shrinkToFit="1"/>
    </xf>
    <xf numFmtId="0" fontId="1" fillId="0" borderId="2" xfId="1591" applyFont="1" applyFill="1" applyBorder="1" applyAlignment="1" applyProtection="1">
      <alignment vertical="center" wrapText="1"/>
      <protection locked="0"/>
    </xf>
    <xf numFmtId="0" fontId="1" fillId="0" borderId="3" xfId="1591" applyFont="1" applyFill="1" applyBorder="1" applyAlignment="1" applyProtection="1">
      <alignment horizontal="right" vertical="center" shrinkToFit="1"/>
    </xf>
    <xf numFmtId="0" fontId="4" fillId="0" borderId="2" xfId="1591" applyFont="1" applyFill="1" applyBorder="1" applyAlignment="1" applyProtection="1">
      <alignment vertical="center" wrapText="1"/>
      <protection locked="0"/>
    </xf>
    <xf numFmtId="0" fontId="4" fillId="0" borderId="4" xfId="1591" applyFont="1" applyFill="1" applyBorder="1" applyAlignment="1" applyProtection="1">
      <alignment vertical="center" wrapText="1"/>
      <protection locked="0"/>
    </xf>
    <xf numFmtId="0" fontId="1" fillId="0" borderId="4" xfId="1591" applyFont="1" applyFill="1" applyBorder="1" applyAlignment="1" applyProtection="1">
      <alignment horizontal="center" vertical="center" shrinkToFit="1"/>
      <protection locked="0"/>
    </xf>
    <xf numFmtId="0" fontId="5" fillId="0" borderId="0" xfId="1591" applyFont="1" applyFill="1" applyProtection="1">
      <protection locked="0"/>
    </xf>
    <xf numFmtId="0" fontId="4" fillId="0" borderId="0" xfId="811" applyFont="1">
      <alignment vertical="center"/>
    </xf>
    <xf numFmtId="205" fontId="2" fillId="0" borderId="0" xfId="1591" applyNumberFormat="1" applyFill="1" applyAlignment="1" applyProtection="1">
      <alignment horizontal="right"/>
      <protection locked="0"/>
    </xf>
    <xf numFmtId="183" fontId="2" fillId="0" borderId="0" xfId="1591" applyNumberFormat="1" applyFill="1" applyAlignment="1" applyProtection="1">
      <alignment horizontal="right"/>
      <protection locked="0"/>
    </xf>
    <xf numFmtId="0" fontId="2" fillId="0" borderId="0" xfId="811" applyFill="1">
      <alignment vertical="center"/>
    </xf>
    <xf numFmtId="0" fontId="3" fillId="0" borderId="0" xfId="811" applyFont="1" applyFill="1" applyAlignment="1" applyProtection="1">
      <alignment horizontal="center" vertical="center" wrapText="1"/>
      <protection locked="0"/>
    </xf>
    <xf numFmtId="205" fontId="3" fillId="0" borderId="0" xfId="811" applyNumberFormat="1" applyFont="1" applyFill="1" applyAlignment="1" applyProtection="1">
      <alignment horizontal="center" vertical="center" wrapText="1"/>
      <protection locked="0"/>
    </xf>
    <xf numFmtId="205" fontId="3" fillId="2" borderId="0" xfId="811" applyNumberFormat="1" applyFont="1" applyFill="1" applyAlignment="1" applyProtection="1">
      <alignment horizontal="right" vertical="center" wrapText="1"/>
      <protection locked="0"/>
    </xf>
    <xf numFmtId="0" fontId="3" fillId="0" borderId="0" xfId="811" applyFont="1" applyFill="1" applyAlignment="1" applyProtection="1">
      <alignment horizontal="right" vertical="center" wrapText="1"/>
      <protection locked="0"/>
    </xf>
    <xf numFmtId="0" fontId="4" fillId="0" borderId="0" xfId="811" applyFont="1" applyFill="1" applyAlignment="1" applyProtection="1">
      <alignment vertical="center"/>
      <protection locked="0"/>
    </xf>
    <xf numFmtId="0" fontId="4" fillId="0" borderId="0" xfId="811" applyFont="1" applyFill="1" applyProtection="1">
      <alignment vertical="center"/>
      <protection locked="0"/>
    </xf>
    <xf numFmtId="205" fontId="4" fillId="0" borderId="0" xfId="811" applyNumberFormat="1" applyFont="1" applyFill="1" applyProtection="1">
      <alignment vertical="center"/>
      <protection locked="0"/>
    </xf>
    <xf numFmtId="205" fontId="4" fillId="0" borderId="0" xfId="811" applyNumberFormat="1" applyFont="1" applyFill="1" applyAlignment="1" applyProtection="1">
      <alignment horizontal="right" vertical="center"/>
      <protection locked="0"/>
    </xf>
    <xf numFmtId="0" fontId="4" fillId="0" borderId="0" xfId="811" applyFont="1" applyFill="1" applyBorder="1" applyAlignment="1" applyProtection="1">
      <alignment vertical="top"/>
      <protection locked="0"/>
    </xf>
    <xf numFmtId="198" fontId="4" fillId="0" borderId="1" xfId="811" applyNumberFormat="1" applyFont="1" applyFill="1" applyBorder="1" applyAlignment="1" applyProtection="1">
      <alignment horizontal="center" vertical="center"/>
      <protection locked="0"/>
    </xf>
    <xf numFmtId="0" fontId="4" fillId="0" borderId="2" xfId="811" applyFont="1" applyFill="1" applyBorder="1" applyAlignment="1" applyProtection="1">
      <alignment horizontal="center" vertical="center"/>
      <protection locked="0"/>
    </xf>
    <xf numFmtId="0" fontId="4" fillId="0" borderId="2" xfId="811" applyFont="1" applyFill="1" applyBorder="1" applyAlignment="1" applyProtection="1">
      <alignment horizontal="center" vertical="center" wrapText="1"/>
      <protection locked="0"/>
    </xf>
    <xf numFmtId="205" fontId="4" fillId="0" borderId="2" xfId="811" applyNumberFormat="1" applyFont="1" applyFill="1" applyBorder="1" applyAlignment="1" applyProtection="1">
      <alignment horizontal="center" vertical="center" wrapText="1"/>
      <protection locked="0"/>
    </xf>
    <xf numFmtId="183" fontId="4" fillId="0" borderId="2" xfId="81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026" applyNumberFormat="1" applyFont="1" applyFill="1" applyBorder="1" applyAlignment="1" applyProtection="1">
      <alignment vertical="center"/>
    </xf>
    <xf numFmtId="0" fontId="4" fillId="0" borderId="2" xfId="811" applyNumberFormat="1" applyFont="1" applyFill="1" applyBorder="1" applyAlignment="1" applyProtection="1">
      <alignment vertical="center" shrinkToFit="1"/>
      <protection locked="0"/>
    </xf>
    <xf numFmtId="2" fontId="4" fillId="0" borderId="2" xfId="811" applyNumberFormat="1" applyFont="1" applyFill="1" applyBorder="1" applyAlignment="1" applyProtection="1">
      <alignment vertical="center" shrinkToFit="1"/>
    </xf>
    <xf numFmtId="0" fontId="4" fillId="0" borderId="2" xfId="811" applyFont="1" applyFill="1" applyBorder="1" applyAlignment="1" applyProtection="1">
      <alignment vertical="center" shrinkToFit="1"/>
    </xf>
    <xf numFmtId="188" fontId="4" fillId="0" borderId="2" xfId="811" applyNumberFormat="1" applyFont="1" applyFill="1" applyBorder="1" applyAlignment="1" applyProtection="1">
      <alignment horizontal="right" vertical="center" shrinkToFit="1"/>
    </xf>
    <xf numFmtId="0" fontId="4" fillId="0" borderId="2" xfId="811" applyNumberFormat="1" applyFont="1" applyFill="1" applyBorder="1" applyAlignment="1" applyProtection="1">
      <alignment vertical="center" shrinkToFit="1"/>
    </xf>
    <xf numFmtId="205" fontId="4" fillId="0" borderId="2" xfId="811" applyNumberFormat="1" applyFont="1" applyFill="1" applyBorder="1" applyAlignment="1" applyProtection="1">
      <alignment vertical="center" shrinkToFit="1"/>
      <protection locked="0"/>
    </xf>
    <xf numFmtId="0" fontId="4" fillId="0" borderId="2" xfId="811" applyFont="1" applyFill="1" applyBorder="1" applyAlignment="1" applyProtection="1">
      <alignment horizontal="center" vertical="center" shrinkToFit="1"/>
      <protection locked="0"/>
    </xf>
    <xf numFmtId="0" fontId="2" fillId="0" borderId="0" xfId="1591" applyFill="1" applyAlignment="1" applyProtection="1">
      <alignment horizontal="right"/>
      <protection locked="0"/>
    </xf>
    <xf numFmtId="0" fontId="3" fillId="0" borderId="0" xfId="811" applyFont="1" applyFill="1" applyAlignment="1">
      <alignment horizontal="center" vertical="center" wrapText="1"/>
    </xf>
    <xf numFmtId="0" fontId="4" fillId="0" borderId="0" xfId="1591" applyFont="1" applyFill="1" applyProtection="1">
      <protection locked="0"/>
    </xf>
    <xf numFmtId="0" fontId="4" fillId="0" borderId="2" xfId="811" applyFont="1" applyFill="1" applyBorder="1" applyAlignment="1" applyProtection="1">
      <alignment vertical="center" shrinkToFit="1"/>
      <protection locked="0"/>
    </xf>
    <xf numFmtId="0" fontId="4" fillId="0" borderId="0" xfId="811" applyFont="1" applyFill="1">
      <alignment vertical="center"/>
    </xf>
    <xf numFmtId="0" fontId="0" fillId="0" borderId="0" xfId="1591" applyFont="1" applyFill="1" applyProtection="1">
      <protection locked="0"/>
    </xf>
    <xf numFmtId="0" fontId="3" fillId="0" borderId="0" xfId="1591" applyFont="1" applyFill="1" applyAlignment="1" applyProtection="1">
      <alignment horizontal="center" vertical="center" wrapText="1"/>
      <protection locked="0"/>
    </xf>
    <xf numFmtId="0" fontId="3" fillId="2" borderId="0" xfId="1591" applyFont="1" applyFill="1" applyAlignment="1" applyProtection="1">
      <alignment horizontal="center" vertical="center" wrapText="1"/>
      <protection locked="0"/>
    </xf>
    <xf numFmtId="0" fontId="4" fillId="0" borderId="0" xfId="1591" applyFont="1" applyFill="1" applyAlignment="1" applyProtection="1">
      <alignment vertical="center"/>
      <protection locked="0"/>
    </xf>
    <xf numFmtId="0" fontId="4" fillId="0" borderId="1" xfId="1591" applyFont="1" applyFill="1" applyBorder="1" applyAlignment="1" applyProtection="1">
      <alignment vertical="top"/>
      <protection locked="0"/>
    </xf>
    <xf numFmtId="0" fontId="4" fillId="0" borderId="1" xfId="1591" applyFont="1" applyFill="1" applyBorder="1" applyAlignment="1" applyProtection="1">
      <alignment horizontal="center" vertical="center"/>
      <protection locked="0"/>
    </xf>
    <xf numFmtId="0" fontId="4" fillId="0" borderId="2" xfId="1591" applyFont="1" applyFill="1" applyBorder="1" applyAlignment="1" applyProtection="1">
      <alignment horizontal="center" vertical="center" shrinkToFit="1"/>
      <protection locked="0"/>
    </xf>
    <xf numFmtId="0" fontId="4" fillId="0" borderId="2" xfId="1591" applyFont="1" applyFill="1" applyBorder="1" applyAlignment="1" applyProtection="1">
      <alignment horizontal="center" vertical="center" wrapText="1"/>
      <protection locked="0"/>
    </xf>
    <xf numFmtId="0" fontId="4" fillId="0" borderId="3" xfId="811" applyFont="1" applyFill="1" applyBorder="1" applyAlignment="1" applyProtection="1">
      <alignment horizontal="center" vertical="center" wrapText="1"/>
      <protection locked="0"/>
    </xf>
    <xf numFmtId="0" fontId="4" fillId="0" borderId="5" xfId="811" applyFont="1" applyFill="1" applyBorder="1" applyAlignment="1" applyProtection="1">
      <alignment horizontal="center" vertical="center" wrapText="1"/>
      <protection locked="0"/>
    </xf>
    <xf numFmtId="0" fontId="4" fillId="0" borderId="2" xfId="1591" applyFont="1" applyFill="1" applyBorder="1" applyAlignment="1" applyProtection="1">
      <alignment horizontal="left" vertical="center" wrapText="1" shrinkToFit="1"/>
      <protection locked="0"/>
    </xf>
    <xf numFmtId="0" fontId="4" fillId="0" borderId="2" xfId="1591" applyFont="1" applyFill="1" applyBorder="1" applyAlignment="1" applyProtection="1">
      <alignment vertical="center" shrinkToFit="1"/>
    </xf>
    <xf numFmtId="2" fontId="4" fillId="0" borderId="2" xfId="1591" applyNumberFormat="1" applyFont="1" applyFill="1" applyBorder="1" applyAlignment="1" applyProtection="1">
      <alignment vertical="center" shrinkToFit="1"/>
    </xf>
    <xf numFmtId="0" fontId="4" fillId="0" borderId="2" xfId="1591" applyFont="1" applyFill="1" applyBorder="1" applyAlignment="1" applyProtection="1">
      <alignment vertical="center" shrinkToFit="1"/>
      <protection locked="0"/>
    </xf>
    <xf numFmtId="0" fontId="4" fillId="0" borderId="2" xfId="1591" applyFont="1" applyFill="1" applyBorder="1" applyAlignment="1" applyProtection="1">
      <alignment horizontal="left" vertical="center" shrinkToFit="1"/>
      <protection locked="0"/>
    </xf>
    <xf numFmtId="0" fontId="4" fillId="0" borderId="3" xfId="1591" applyFont="1" applyFill="1" applyBorder="1" applyAlignment="1" applyProtection="1">
      <alignment vertical="center" wrapText="1" shrinkToFit="1"/>
    </xf>
    <xf numFmtId="0" fontId="4" fillId="0" borderId="2" xfId="1591" applyFont="1" applyFill="1" applyBorder="1" applyAlignment="1" applyProtection="1">
      <alignment vertical="center" wrapText="1" shrinkToFit="1"/>
      <protection locked="0"/>
    </xf>
  </cellXfs>
  <cellStyles count="2036">
    <cellStyle name="常规" xfId="0" builtinId="0"/>
    <cellStyle name="_ET_STYLE_NoName_00__Book1_县公司 4" xfId="1"/>
    <cellStyle name="_8标 - 改" xfId="2"/>
    <cellStyle name="好_银行账户情况表_2010年12月 2" xfId="3"/>
    <cellStyle name="好_高中教师人数（教育厅1.6日提供） 2" xfId="4"/>
    <cellStyle name="好_~5676413 2" xfId="5"/>
    <cellStyle name="货币[0]" xfId="6" builtinId="7"/>
    <cellStyle name="_20标调差 3" xfId="7"/>
    <cellStyle name="20% - 强调文字颜色 3" xfId="8" builtinId="38"/>
    <cellStyle name="Accent5 9" xfId="9"/>
    <cellStyle name="_8标houqi" xfId="10"/>
    <cellStyle name="输入" xfId="11" builtinId="20"/>
    <cellStyle name="货币" xfId="12" builtinId="4"/>
    <cellStyle name="Accent1 5" xfId="13"/>
    <cellStyle name="常规 3 4 3" xfId="14"/>
    <cellStyle name="千位分隔[0]" xfId="15" builtinId="6"/>
    <cellStyle name="Accent2 - 40%" xfId="16"/>
    <cellStyle name="常规 26 2" xfId="17"/>
    <cellStyle name="40% - 强调文字颜色 3" xfId="18" builtinId="39"/>
    <cellStyle name="差_2009年一般性转移支付标准工资_奖励补助测算7.25 3 2" xfId="19"/>
    <cellStyle name="差" xfId="20" builtinId="27"/>
    <cellStyle name="千位分隔" xfId="21" builtinId="3"/>
    <cellStyle name="_Book1_Book1 2" xfId="22"/>
    <cellStyle name="60% - 强调文字颜色 3" xfId="23" builtinId="40"/>
    <cellStyle name="Comma [0] 3" xfId="24"/>
    <cellStyle name="Accent2 - 60%" xfId="25"/>
    <cellStyle name="超链接" xfId="26" builtinId="8"/>
    <cellStyle name="百分比" xfId="27" builtinId="5"/>
    <cellStyle name="好_地方配套按人均增幅控制8.31（调整结案率后）xl 2" xfId="28"/>
    <cellStyle name="差_Book1 2" xfId="29"/>
    <cellStyle name="Accent4 5" xfId="30"/>
    <cellStyle name="差_地方配套按人均增幅控制8.30xl 2" xfId="31"/>
    <cellStyle name="已访问的超链接" xfId="32" builtinId="9"/>
    <cellStyle name="_ET_STYLE_NoName_00__Sheet3" xfId="33"/>
    <cellStyle name="注释" xfId="34" builtinId="10"/>
    <cellStyle name="Accent5 - 60% 2 2" xfId="35"/>
    <cellStyle name="60% - 强调文字颜色 2" xfId="36" builtinId="36"/>
    <cellStyle name="Accent3 4 2" xfId="37"/>
    <cellStyle name="差_教师绩效工资测算表（离退休按各地上报数测算）2009年1月1日" xfId="38"/>
    <cellStyle name="差_2007年政法部门业务指标" xfId="39"/>
    <cellStyle name="_8标 - 改 3" xfId="40"/>
    <cellStyle name="标题 4" xfId="41" builtinId="19"/>
    <cellStyle name="_ET_STYLE_NoName_00_ 4" xfId="42"/>
    <cellStyle name="常规 4 4 3" xfId="43"/>
    <cellStyle name="警告文本" xfId="44" builtinId="11"/>
    <cellStyle name=" 1 2" xfId="45"/>
    <cellStyle name="60% - 强调文字颜色 2 2 2" xfId="46"/>
    <cellStyle name="标题" xfId="47" builtinId="15"/>
    <cellStyle name="Accent3 - 20% 4 2" xfId="48"/>
    <cellStyle name="Accent1 - 60% 2 2" xfId="49"/>
    <cellStyle name="解释性文本" xfId="50" builtinId="53"/>
    <cellStyle name="_1标补充 2" xfId="51"/>
    <cellStyle name="标题 1" xfId="52" builtinId="16"/>
    <cellStyle name="0,0_x000d__x000a_NA_x000d__x000a_" xfId="53"/>
    <cellStyle name="标题 2" xfId="54" builtinId="17"/>
    <cellStyle name="60% - 强调文字颜色 1" xfId="55" builtinId="32"/>
    <cellStyle name="Accent4 2 2" xfId="56"/>
    <cellStyle name="Accent1_Book1" xfId="57"/>
    <cellStyle name="_8标 - 改 2" xfId="58"/>
    <cellStyle name="好_银行账户情况表_2010年12月 2 2" xfId="59"/>
    <cellStyle name="好_高中教师人数（教育厅1.6日提供） 2 2" xfId="60"/>
    <cellStyle name="好_~5676413 2 2" xfId="61"/>
    <cellStyle name="标题 3" xfId="62" builtinId="18"/>
    <cellStyle name="常规 9 2 2" xfId="63"/>
    <cellStyle name="_16调差 2" xfId="64"/>
    <cellStyle name="_21调差 2" xfId="65"/>
    <cellStyle name="Accent6 10" xfId="66"/>
    <cellStyle name="Date 3" xfId="67"/>
    <cellStyle name="Accent1 2" xfId="68"/>
    <cellStyle name="60% - 强调文字颜色 4" xfId="69" builtinId="44"/>
    <cellStyle name="_20标调差" xfId="70"/>
    <cellStyle name="好_奖励补助测算5.22测试 3" xfId="71"/>
    <cellStyle name="差_2009年一般性转移支付标准工资 2" xfId="72"/>
    <cellStyle name="输出" xfId="73" builtinId="21"/>
    <cellStyle name=" 1 3" xfId="74"/>
    <cellStyle name="常规 31" xfId="75"/>
    <cellStyle name="常规 26" xfId="76"/>
    <cellStyle name="_ET_STYLE_NoName_00__Book1_4 3" xfId="77"/>
    <cellStyle name="计算" xfId="78" builtinId="22"/>
    <cellStyle name="40% - 强调文字颜色 4 2" xfId="79"/>
    <cellStyle name="_ET_STYLE_NoName_00__县公司" xfId="80"/>
    <cellStyle name="检查单元格" xfId="81" builtinId="23"/>
    <cellStyle name="20% - 强调文字颜色 6" xfId="82" builtinId="50"/>
    <cellStyle name="常规 2 2 2 5" xfId="83"/>
    <cellStyle name="强调文字颜色 2" xfId="84" builtinId="33"/>
    <cellStyle name="链接单元格" xfId="85" builtinId="24"/>
    <cellStyle name="差_Book2" xfId="86"/>
    <cellStyle name="汇总" xfId="87" builtinId="25"/>
    <cellStyle name=" 1 4" xfId="88"/>
    <cellStyle name="Accent5 2" xfId="89"/>
    <cellStyle name="Accent3 - 20%" xfId="90"/>
    <cellStyle name="差_2009年一般性转移支付标准工资_奖励补助测算7.25 4" xfId="91"/>
    <cellStyle name="好" xfId="92" builtinId="26"/>
    <cellStyle name="20% - Accent3 2" xfId="93"/>
    <cellStyle name="适中" xfId="94" builtinId="28"/>
    <cellStyle name="好_00省级(定稿) 2 2" xfId="95"/>
    <cellStyle name="20% - 强调文字颜色 5" xfId="96" builtinId="46"/>
    <cellStyle name="常规 2 2 2 4" xfId="97"/>
    <cellStyle name="强调文字颜色 1" xfId="98" builtinId="29"/>
    <cellStyle name="20% - 强调文字颜色 1" xfId="99" builtinId="30"/>
    <cellStyle name="Accent6 - 20% 2 2" xfId="100"/>
    <cellStyle name="40% - 强调文字颜色 1" xfId="101" builtinId="31"/>
    <cellStyle name="_20标调差 2" xfId="102"/>
    <cellStyle name="20% - 强调文字颜色 2" xfId="103" builtinId="34"/>
    <cellStyle name="40% - 强调文字颜色 2" xfId="104" builtinId="35"/>
    <cellStyle name="千位分隔[0] 2" xfId="105"/>
    <cellStyle name="Accent2 - 40% 2" xfId="106"/>
    <cellStyle name="常规 2 2 2 6" xfId="107"/>
    <cellStyle name="强调文字颜色 3" xfId="108" builtinId="37"/>
    <cellStyle name="Accent3 - 20% 4" xfId="109"/>
    <cellStyle name="Accent1 - 60% 2" xfId="110"/>
    <cellStyle name="_1标补充" xfId="111"/>
    <cellStyle name="Accent2 - 40% 3" xfId="112"/>
    <cellStyle name="常规 2 2 2 7" xfId="113"/>
    <cellStyle name="强调文字颜色 4" xfId="114" builtinId="41"/>
    <cellStyle name="_20标调差 4" xfId="115"/>
    <cellStyle name="20% - 强调文字颜色 4" xfId="116" builtinId="42"/>
    <cellStyle name="常规 26 3" xfId="117"/>
    <cellStyle name="40% - 强调文字颜色 4" xfId="118" builtinId="43"/>
    <cellStyle name="_16标修改 2" xfId="119"/>
    <cellStyle name="Accent2 - 40% 4" xfId="120"/>
    <cellStyle name="强调文字颜色 5" xfId="121" builtinId="45"/>
    <cellStyle name="40% - 强调文字颜色 5" xfId="122" builtinId="47"/>
    <cellStyle name="常规 9 2 3" xfId="123"/>
    <cellStyle name="_16调差 3" xfId="124"/>
    <cellStyle name="_21调差 3" xfId="125"/>
    <cellStyle name="Accent6 11" xfId="126"/>
    <cellStyle name="Date 4" xfId="127"/>
    <cellStyle name="Accent1 3" xfId="128"/>
    <cellStyle name="Accent3 - 20% 3 2" xfId="129"/>
    <cellStyle name="60% - 强调文字颜色 5" xfId="130" builtinId="48"/>
    <cellStyle name="_16标修改 3" xfId="131"/>
    <cellStyle name="_2期进场 2" xfId="132"/>
    <cellStyle name="强调文字颜色 6" xfId="133" builtinId="49"/>
    <cellStyle name="Heading 3 2" xfId="134"/>
    <cellStyle name="_弱电系统设备配置报价清单" xfId="135"/>
    <cellStyle name="40% - 强调文字颜色 6" xfId="136" builtinId="51"/>
    <cellStyle name="超级链接" xfId="137"/>
    <cellStyle name="Accent1 4" xfId="138"/>
    <cellStyle name="差_2006年在职人员情况 2" xfId="139"/>
    <cellStyle name="_16调差 4" xfId="140"/>
    <cellStyle name="_21调差 4" xfId="141"/>
    <cellStyle name="差_2009年一般性转移支付标准工资_奖励补助测算7.25 (version 1) (version 1) 2" xfId="142"/>
    <cellStyle name="60% - 强调文字颜色 6" xfId="143" builtinId="52"/>
    <cellStyle name=" 1" xfId="144"/>
    <cellStyle name="?鹎%U龡&amp;H?_x0008__x001c__x001c_?_x0007__x0001__x0001_" xfId="145"/>
    <cellStyle name="Accent6 - 40% 3" xfId="146"/>
    <cellStyle name="_审减汇总 4" xfId="147"/>
    <cellStyle name="?鹎%U龡&amp;H?_x005f_x0008__x005f_x001c__x005f_x001c_?_x005f_x0007__x005f_x0001__x005f_x0001_" xfId="148"/>
    <cellStyle name="_16标修改" xfId="149"/>
    <cellStyle name="Accent5 - 20% 3 2" xfId="150"/>
    <cellStyle name="comma-d 2" xfId="151"/>
    <cellStyle name="_16标修改 4" xfId="152"/>
    <cellStyle name="Accent1" xfId="153"/>
    <cellStyle name="好_第五部分(才淼、饶永宏） 3 2" xfId="154"/>
    <cellStyle name="常规 9 2" xfId="155"/>
    <cellStyle name="_16调差" xfId="156"/>
    <cellStyle name="_21调差" xfId="157"/>
    <cellStyle name="_1标补充 3" xfId="158"/>
    <cellStyle name="_1标补充 4" xfId="159"/>
    <cellStyle name="Accent6 - 20% 4 2" xfId="160"/>
    <cellStyle name="Accent4 - 60% 2 2" xfId="161"/>
    <cellStyle name="_1标改价差1" xfId="162"/>
    <cellStyle name="_1标改价差1 2" xfId="163"/>
    <cellStyle name="_Book1_3 3" xfId="164"/>
    <cellStyle name="_1标改价差1 3" xfId="165"/>
    <cellStyle name="_Book1_3 4" xfId="166"/>
    <cellStyle name="_1标改价差1 4" xfId="167"/>
    <cellStyle name="小数 3" xfId="168"/>
    <cellStyle name="_有单价 2" xfId="169"/>
    <cellStyle name="千位分隔 8" xfId="170"/>
    <cellStyle name="好_2006年全省财力计算表（中央、决算） 3 2" xfId="171"/>
    <cellStyle name="_ET_STYLE_NoName_00__Book1 4" xfId="172"/>
    <cellStyle name="_20100326高清市院遂宁检察院1080P配置清单26日改" xfId="173"/>
    <cellStyle name="Accent2 8" xfId="174"/>
    <cellStyle name="_20100326高清市院遂宁检察院1080P配置清单26日改 2" xfId="175"/>
    <cellStyle name="Accent2 9" xfId="176"/>
    <cellStyle name="_Book1 2" xfId="177"/>
    <cellStyle name="_20100326高清市院遂宁检察院1080P配置清单26日改 3" xfId="178"/>
    <cellStyle name="20% - 强调文字颜色 5 2 2" xfId="179"/>
    <cellStyle name="_Book1 3" xfId="180"/>
    <cellStyle name="_20100326高清市院遂宁检察院1080P配置清单26日改 4" xfId="181"/>
    <cellStyle name="Accent3 3 2" xfId="182"/>
    <cellStyle name="表标题 3" xfId="183"/>
    <cellStyle name="Total 2" xfId="184"/>
    <cellStyle name="_2期进场价差 4" xfId="185"/>
    <cellStyle name="差_2009年一般性转移支付标准工资_~4190974 2 2" xfId="186"/>
    <cellStyle name="_26标调价差" xfId="187"/>
    <cellStyle name="_新建 Microsoft Excel 工作表 3" xfId="188"/>
    <cellStyle name="_26标调价差 2" xfId="189"/>
    <cellStyle name="好_2009年一般性转移支付标准工资_~4190974" xfId="190"/>
    <cellStyle name="Accent3 - 60%" xfId="191"/>
    <cellStyle name="差_地方配套按人均增幅控制8.30xl 2 2" xfId="192"/>
    <cellStyle name="_新建 Microsoft Excel 工作表 4" xfId="193"/>
    <cellStyle name="_26标调价差 3" xfId="194"/>
    <cellStyle name="好_2009年一般性转移支付标准工资_地方配套按人均增幅控制8.31（调整结案率后）xl" xfId="195"/>
    <cellStyle name="_ET_STYLE_NoName_00__Book1_3 2" xfId="196"/>
    <cellStyle name="40% - 强调文字颜色 3 2 2" xfId="197"/>
    <cellStyle name="计算 2 2 2" xfId="198"/>
    <cellStyle name="_26标调价差 4" xfId="199"/>
    <cellStyle name="常规 2 9 4" xfId="200"/>
    <cellStyle name="差_云南农村义务教育统计表" xfId="201"/>
    <cellStyle name="Accent2 - 40% 3 2" xfId="202"/>
    <cellStyle name="强调文字颜色 4 2" xfId="203"/>
    <cellStyle name="60% - Accent5" xfId="204"/>
    <cellStyle name="PSChar 2" xfId="205"/>
    <cellStyle name="_29(最终)" xfId="206"/>
    <cellStyle name="强调文字颜色 4 2 2" xfId="207"/>
    <cellStyle name="60% - Accent5 2" xfId="208"/>
    <cellStyle name="_29(最终) 2" xfId="209"/>
    <cellStyle name="60% - 强调文字颜色 5 2 2" xfId="210"/>
    <cellStyle name="_29(最终) 3" xfId="211"/>
    <cellStyle name="_29(最终) 4" xfId="212"/>
    <cellStyle name="Accent4 3" xfId="213"/>
    <cellStyle name="差_基础数据分析 2" xfId="214"/>
    <cellStyle name="_29合同段清单核查(管理处)30" xfId="215"/>
    <cellStyle name="Accent4 3 2" xfId="216"/>
    <cellStyle name="New Times Roman 2" xfId="217"/>
    <cellStyle name="Accent3 - 40%" xfId="218"/>
    <cellStyle name="差_基础数据分析 2 2" xfId="219"/>
    <cellStyle name="_29合同段清单核查(管理处)30 2" xfId="220"/>
    <cellStyle name="Accent5 - 60% 3 2" xfId="221"/>
    <cellStyle name="_ET_STYLE_NoName_00__Book1_1 2" xfId="222"/>
    <cellStyle name="_29合同段清单核查(管理处)30 3" xfId="223"/>
    <cellStyle name="_ET_STYLE_NoName_00__Book1_1 3" xfId="224"/>
    <cellStyle name="_29合同段清单核查(管理处)30 4" xfId="225"/>
    <cellStyle name="Accent4 - 20%" xfId="226"/>
    <cellStyle name="_2标补充" xfId="227"/>
    <cellStyle name="Accent4 - 20% 2" xfId="228"/>
    <cellStyle name="_2标补充 2" xfId="229"/>
    <cellStyle name="Accent4 - 20% 3" xfId="230"/>
    <cellStyle name="差_1003牟定县" xfId="231"/>
    <cellStyle name="60% - Accent1 2" xfId="232"/>
    <cellStyle name="千分位_ 白土" xfId="233"/>
    <cellStyle name="_2标补充 3" xfId="234"/>
    <cellStyle name="Accent4 - 20% 4" xfId="235"/>
    <cellStyle name="_2标补充 4" xfId="236"/>
    <cellStyle name="Accent2 - 60% 2" xfId="237"/>
    <cellStyle name="_2期进场" xfId="238"/>
    <cellStyle name="_2期进场 3" xfId="239"/>
    <cellStyle name="好_~4190974 3 2" xfId="240"/>
    <cellStyle name="_2期进场 4" xfId="241"/>
    <cellStyle name="_2期进场价差" xfId="242"/>
    <cellStyle name="_2期进场价差 2" xfId="243"/>
    <cellStyle name="表标题 2" xfId="244"/>
    <cellStyle name="_2期进场价差 3" xfId="245"/>
    <cellStyle name="Accent6 - 40% 3 2" xfId="246"/>
    <cellStyle name="_5标" xfId="247"/>
    <cellStyle name="_ET_STYLE_NoName_00__Book1_4" xfId="248"/>
    <cellStyle name="_5标 2" xfId="249"/>
    <cellStyle name="_5标 3" xfId="250"/>
    <cellStyle name="Accent3 - 40% 2 2" xfId="251"/>
    <cellStyle name="好_0502通海县 2 2" xfId="252"/>
    <cellStyle name="_5标 4" xfId="253"/>
    <cellStyle name="_8标 - 改 4" xfId="254"/>
    <cellStyle name="_8标houqi 2" xfId="255"/>
    <cellStyle name="PSSpacer 2" xfId="256"/>
    <cellStyle name="Accent4 - 60% 3 2" xfId="257"/>
    <cellStyle name="_8标houqi 3" xfId="258"/>
    <cellStyle name="Accent4 - 40%" xfId="259"/>
    <cellStyle name="_8标houqi 4" xfId="260"/>
    <cellStyle name="常规 2 7 2" xfId="261"/>
    <cellStyle name="_Book1" xfId="262"/>
    <cellStyle name="_Book1 4" xfId="263"/>
    <cellStyle name="_Book1_1" xfId="264"/>
    <cellStyle name="好_汇总-县级财政报表附表 2" xfId="265"/>
    <cellStyle name="40% - Accent1" xfId="266"/>
    <cellStyle name="_Book1_1 2" xfId="267"/>
    <cellStyle name="常规 3 2 3" xfId="268"/>
    <cellStyle name="Accent2 - 20%" xfId="269"/>
    <cellStyle name="_Book1_2" xfId="270"/>
    <cellStyle name="Accent2 - 20% 2" xfId="271"/>
    <cellStyle name="_Book1_2 2" xfId="272"/>
    <cellStyle name="差_财政支出对上级的依赖程度 2" xfId="273"/>
    <cellStyle name="Accent2 - 20% 3" xfId="274"/>
    <cellStyle name="_Book1_2 3" xfId="275"/>
    <cellStyle name="Accent2 - 20% 4" xfId="276"/>
    <cellStyle name="好_530623_2006年县级财政报表附表 2" xfId="277"/>
    <cellStyle name="_Book1_2 4" xfId="278"/>
    <cellStyle name="好_云南农村义务教育统计表 3" xfId="279"/>
    <cellStyle name="超级链接 2" xfId="280"/>
    <cellStyle name="Accent1 4 2" xfId="281"/>
    <cellStyle name="_Book1_3" xfId="282"/>
    <cellStyle name="_Book1_3 2" xfId="283"/>
    <cellStyle name="_Book1_Book1" xfId="284"/>
    <cellStyle name="_ET_STYLE_NoName_00_" xfId="285"/>
    <cellStyle name="好_Book1_2 2 2" xfId="286"/>
    <cellStyle name="_ET_STYLE_NoName_00__Sheet3 3" xfId="287"/>
    <cellStyle name="_新建 Microsoft Excel 工作表" xfId="288"/>
    <cellStyle name="_ET_STYLE_NoName_00_ 2" xfId="289"/>
    <cellStyle name="好_Book1 2" xfId="290"/>
    <cellStyle name="_ET_STYLE_NoName_00__Sheet3 4" xfId="291"/>
    <cellStyle name="_ET_STYLE_NoName_00_ 3" xfId="292"/>
    <cellStyle name="强调 1 4" xfId="293"/>
    <cellStyle name="_ET_STYLE_NoName_00__Book1" xfId="294"/>
    <cellStyle name="强调 1 4 2" xfId="295"/>
    <cellStyle name="千位分隔 6" xfId="296"/>
    <cellStyle name="_ET_STYLE_NoName_00__Book1 2" xfId="297"/>
    <cellStyle name="千位分隔 7" xfId="298"/>
    <cellStyle name="_ET_STYLE_NoName_00__Book1 3" xfId="299"/>
    <cellStyle name="Accent5 - 60% 3" xfId="300"/>
    <cellStyle name="_ET_STYLE_NoName_00__Book1_1" xfId="301"/>
    <cellStyle name="_ET_STYLE_NoName_00__Book1_1 4" xfId="302"/>
    <cellStyle name="Accent4 - 40% 4" xfId="303"/>
    <cellStyle name="Accent2 - 40% 4 2" xfId="304"/>
    <cellStyle name="_ET_STYLE_NoName_00__Book1_1_县公司" xfId="305"/>
    <cellStyle name="Accent4 - 40% 4 2" xfId="306"/>
    <cellStyle name="_ET_STYLE_NoName_00__Book1_1_县公司 2" xfId="307"/>
    <cellStyle name="60% - 强调文字颜色 6 2 2" xfId="308"/>
    <cellStyle name="_ET_STYLE_NoName_00__Book1_1_县公司 3" xfId="309"/>
    <cellStyle name="_ET_STYLE_NoName_00__Book1_1_县公司 4" xfId="310"/>
    <cellStyle name="_ET_STYLE_NoName_00__Book1_1_银行账户情况表_2010年12月" xfId="311"/>
    <cellStyle name="_本部汇总" xfId="312"/>
    <cellStyle name="_ET_STYLE_NoName_00__Book1_1_银行账户情况表_2010年12月 2" xfId="313"/>
    <cellStyle name="_ET_STYLE_NoName_00__Book1_1_银行账户情况表_2010年12月 3" xfId="314"/>
    <cellStyle name="_ET_STYLE_NoName_00__Book1_1_银行账户情况表_2010年12月 4" xfId="315"/>
    <cellStyle name="Accent5 - 20%" xfId="316"/>
    <cellStyle name="Accent1 - 20% 2 2" xfId="317"/>
    <cellStyle name="_ET_STYLE_NoName_00__Book1_2" xfId="318"/>
    <cellStyle name="差_义务教育阶段教职工人数（教育厅提供最终）" xfId="319"/>
    <cellStyle name="Accent5 - 20% 2" xfId="320"/>
    <cellStyle name="注释 2 5" xfId="321"/>
    <cellStyle name="_ET_STYLE_NoName_00__Book1_2 2" xfId="322"/>
    <cellStyle name="Accent5 - 20% 3" xfId="323"/>
    <cellStyle name="comma-d" xfId="324"/>
    <cellStyle name="_ET_STYLE_NoName_00__Book1_2 3" xfId="325"/>
    <cellStyle name="Accent5 - 20% 4" xfId="326"/>
    <cellStyle name="好_2009年一般性转移支付标准工资_~4190974 2" xfId="327"/>
    <cellStyle name="Accent3 - 60% 2" xfId="328"/>
    <cellStyle name="_ET_STYLE_NoName_00__Book1_2 4" xfId="329"/>
    <cellStyle name="_ET_STYLE_NoName_00__Book1_3" xfId="330"/>
    <cellStyle name="40% - 强调文字颜色 3 2" xfId="331"/>
    <cellStyle name="常规 30" xfId="332"/>
    <cellStyle name="常规 25" xfId="333"/>
    <cellStyle name="_ET_STYLE_NoName_00__Book1_4 2" xfId="334"/>
    <cellStyle name="常规 32" xfId="335"/>
    <cellStyle name="常规 27" xfId="336"/>
    <cellStyle name="_ET_STYLE_NoName_00__Book1_4 4" xfId="337"/>
    <cellStyle name="HEADING1 3" xfId="338"/>
    <cellStyle name="_ET_STYLE_NoName_00__Book1_县公司" xfId="339"/>
    <cellStyle name="_ET_STYLE_NoName_00__Book1_县公司 2" xfId="340"/>
    <cellStyle name="_ET_STYLE_NoName_00__Book1_县公司 3" xfId="341"/>
    <cellStyle name="好_2009年一般性转移支付标准工资_奖励补助测算5.22测试 2 2" xfId="342"/>
    <cellStyle name="差_2007年检察院案件数 2" xfId="343"/>
    <cellStyle name="Accent3 2" xfId="344"/>
    <cellStyle name="_ET_STYLE_NoName_00__Book1_银行账户情况表_2010年12月" xfId="345"/>
    <cellStyle name="差_2007年检察院案件数 2 2" xfId="346"/>
    <cellStyle name="Accent3 2 2" xfId="347"/>
    <cellStyle name="Accent2 10" xfId="348"/>
    <cellStyle name="好_银行账户情况表_2010年12月 3" xfId="349"/>
    <cellStyle name="好_高中教师人数（教育厅1.6日提供） 3" xfId="350"/>
    <cellStyle name="好_~5676413 3" xfId="351"/>
    <cellStyle name="_ET_STYLE_NoName_00__Book1_银行账户情况表_2010年12月 2" xfId="352"/>
    <cellStyle name="好_奖励补助测算7.25 5 2" xfId="353"/>
    <cellStyle name="Accent2 11" xfId="354"/>
    <cellStyle name="_ET_STYLE_NoName_00__Book1_银行账户情况表_2010年12月 3" xfId="355"/>
    <cellStyle name="差_2006年基础数据 2" xfId="356"/>
    <cellStyle name="Accent1 - 40% 2" xfId="357"/>
    <cellStyle name="_ET_STYLE_NoName_00__Book1_银行账户情况表_2010年12月 4" xfId="358"/>
    <cellStyle name="_ET_STYLE_NoName_00__Sheet1" xfId="359"/>
    <cellStyle name="Accent6 - 60% 2 2" xfId="360"/>
    <cellStyle name="args.style 4" xfId="361"/>
    <cellStyle name="20% - Accent4 2" xfId="362"/>
    <cellStyle name="_ET_STYLE_NoName_00__Sheet1 2" xfId="363"/>
    <cellStyle name="_ET_STYLE_NoName_00__Sheet1 3" xfId="364"/>
    <cellStyle name="好_Book1" xfId="365"/>
    <cellStyle name="_ET_STYLE_NoName_00__Sheet1 4" xfId="366"/>
    <cellStyle name="_ET_STYLE_NoName_00__Sheet3 2" xfId="367"/>
    <cellStyle name="好_Book1_县公司 2" xfId="368"/>
    <cellStyle name="好_2006年分析表 2" xfId="369"/>
    <cellStyle name="40% - 强调文字颜色 5 2 2" xfId="370"/>
    <cellStyle name="差_奖励补助测算7.25 (version 1) (version 1)" xfId="371"/>
    <cellStyle name="_ET_STYLE_NoName_00__建行" xfId="372"/>
    <cellStyle name="差_奖励补助测算7.25 (version 1) (version 1) 2" xfId="373"/>
    <cellStyle name="Check Cell" xfId="374"/>
    <cellStyle name="_ET_STYLE_NoName_00__建行 2" xfId="375"/>
    <cellStyle name="40% - 强调文字颜色 4 2 2" xfId="376"/>
    <cellStyle name="_ET_STYLE_NoName_00__县公司 2" xfId="377"/>
    <cellStyle name="好_M01-2(州市补助收入) 3 2" xfId="378"/>
    <cellStyle name="Accent6 - 20%" xfId="379"/>
    <cellStyle name="_ET_STYLE_NoName_00__银行账户情况表_2010年12月" xfId="380"/>
    <cellStyle name="Accent6 - 20% 2" xfId="381"/>
    <cellStyle name="_ET_STYLE_NoName_00__银行账户情况表_2010年12月 2" xfId="382"/>
    <cellStyle name="_ET_STYLE_NoName_00__云南水利电力有限公司" xfId="383"/>
    <cellStyle name="_ET_STYLE_NoName_00__云南水利电力有限公司 2" xfId="384"/>
    <cellStyle name="Accent4 9" xfId="385"/>
    <cellStyle name="强调文字颜色 2 2 2" xfId="386"/>
    <cellStyle name="20% - Accent1" xfId="387"/>
    <cellStyle name="Accent1 - 20%" xfId="388"/>
    <cellStyle name="_ET_STYLE_NoName_00__重点项目表2012 (2)" xfId="389"/>
    <cellStyle name="20% - Accent1 2" xfId="390"/>
    <cellStyle name="Accent1 - 20% 2" xfId="391"/>
    <cellStyle name="_ET_STYLE_NoName_00__重点项目表2012 (2) 2" xfId="392"/>
    <cellStyle name="20% - Accent1 3" xfId="393"/>
    <cellStyle name="Accent1 - 20% 3" xfId="394"/>
    <cellStyle name="6mal 2" xfId="395"/>
    <cellStyle name="_ET_STYLE_NoName_00__重点项目表2012 (2) 3" xfId="396"/>
    <cellStyle name="Accent1 - 20% 4" xfId="397"/>
    <cellStyle name="6mal 3" xfId="398"/>
    <cellStyle name="_ET_STYLE_NoName_00__重点项目表2012 (2) 4" xfId="399"/>
    <cellStyle name="未定义 4" xfId="400"/>
    <cellStyle name="_Sheet1" xfId="401"/>
    <cellStyle name="_Sheet1 2" xfId="402"/>
    <cellStyle name="_Sheet1 3" xfId="403"/>
    <cellStyle name="_Sheet1 4" xfId="404"/>
    <cellStyle name="_本部汇总 2" xfId="405"/>
    <cellStyle name="Accent1 3 2" xfId="406"/>
    <cellStyle name="_本部汇总 3" xfId="407"/>
    <cellStyle name="20% - 强调文字颜色 2 2" xfId="408"/>
    <cellStyle name="_本部汇总 4" xfId="409"/>
    <cellStyle name="60% - Accent3 2" xfId="410"/>
    <cellStyle name="_表二" xfId="411"/>
    <cellStyle name="60% - Accent3 2 2" xfId="412"/>
    <cellStyle name="_表二 2" xfId="413"/>
    <cellStyle name="t_HVAC Equipment (3)_Book1 2" xfId="414"/>
    <cellStyle name="20% - 强调文字颜色 1 2 2" xfId="415"/>
    <cellStyle name="_表二 3" xfId="416"/>
    <cellStyle name="_表二 4" xfId="417"/>
    <cellStyle name="40% - 强调文字颜色 2 2" xfId="418"/>
    <cellStyle name="_南方电网" xfId="419"/>
    <cellStyle name="_南方电网 2" xfId="420"/>
    <cellStyle name="_南方电网 3" xfId="421"/>
    <cellStyle name="_南方电网 4" xfId="422"/>
    <cellStyle name="好_下半年禁毒办案经费分配2544.3万元" xfId="423"/>
    <cellStyle name="好 3 3" xfId="424"/>
    <cellStyle name="40% - 强调文字颜色 6 2" xfId="425"/>
    <cellStyle name="Heading 3 2 2" xfId="426"/>
    <cellStyle name="_弱电系统设备配置报价清单 2" xfId="427"/>
    <cellStyle name="_弱电系统设备配置报价清单 3" xfId="428"/>
    <cellStyle name="60% - 强调文字颜色 4 2 2" xfId="429"/>
    <cellStyle name="Neutral 2" xfId="430"/>
    <cellStyle name="_弱电系统设备配置报价清单 4" xfId="431"/>
    <cellStyle name="_审减汇总" xfId="432"/>
    <cellStyle name="Accent2 - 20% 3 2" xfId="433"/>
    <cellStyle name="_审减汇总 2" xfId="434"/>
    <cellStyle name="商品名称 4" xfId="435"/>
    <cellStyle name="Accent6 - 40% 2" xfId="436"/>
    <cellStyle name="Accent4 - 40% 2 2" xfId="437"/>
    <cellStyle name="_审减汇总 3" xfId="438"/>
    <cellStyle name="_新建 Microsoft Excel 工作表 2" xfId="439"/>
    <cellStyle name="_有单价" xfId="440"/>
    <cellStyle name="60% - Accent5 2 2" xfId="441"/>
    <cellStyle name="小数 4" xfId="442"/>
    <cellStyle name="_有单价 3" xfId="443"/>
    <cellStyle name="20% - 强调文字颜色 3 2 2" xfId="444"/>
    <cellStyle name="好_03昭通 2" xfId="445"/>
    <cellStyle name="_有单价 4" xfId="446"/>
    <cellStyle name="差_05玉溪 2 2" xfId="447"/>
    <cellStyle name="0,0_x005f_x000d__x005f_x000a_NA_x005f_x000d__x005f_x000a_" xfId="448"/>
    <cellStyle name="Accent5 - 40% 4" xfId="449"/>
    <cellStyle name="60% - 强调文字颜色 3 2 2" xfId="450"/>
    <cellStyle name="20% - Accent2" xfId="451"/>
    <cellStyle name="20% - Accent2 2" xfId="452"/>
    <cellStyle name="差_2009年一般性转移支付标准工资" xfId="453"/>
    <cellStyle name="20% - Accent2 3" xfId="454"/>
    <cellStyle name="20% - Accent3" xfId="455"/>
    <cellStyle name="60% - 强调文字颜色 1 2" xfId="456"/>
    <cellStyle name="20% - Accent3 3" xfId="457"/>
    <cellStyle name="Accent6 - 60% 2" xfId="458"/>
    <cellStyle name="20% - Accent4" xfId="459"/>
    <cellStyle name="60% - 强调文字颜色 2 2" xfId="460"/>
    <cellStyle name="20% - Accent4 3" xfId="461"/>
    <cellStyle name="好_银行账户情况表_2010年12月 3 2" xfId="462"/>
    <cellStyle name="好_高中教师人数（教育厅1.6日提供） 3 2" xfId="463"/>
    <cellStyle name="好_~5676413 3 2" xfId="464"/>
    <cellStyle name="Accent6 - 60% 3" xfId="465"/>
    <cellStyle name="20% - Accent5" xfId="466"/>
    <cellStyle name="Accent6 - 60% 3 2" xfId="467"/>
    <cellStyle name="Accent1 11" xfId="468"/>
    <cellStyle name="20% - Accent5 2" xfId="469"/>
    <cellStyle name="60% - 强调文字颜色 3 2" xfId="470"/>
    <cellStyle name="20% - Accent5 3" xfId="471"/>
    <cellStyle name="20% - Accent6" xfId="472"/>
    <cellStyle name="差_业务工作量指标" xfId="473"/>
    <cellStyle name="20% - Accent6 2" xfId="474"/>
    <cellStyle name="60% - 强调文字颜色 4 2" xfId="475"/>
    <cellStyle name="20% - Accent6 3" xfId="476"/>
    <cellStyle name="t_HVAC Equipment (3)_Book1" xfId="477"/>
    <cellStyle name="20% - 强调文字颜色 1 2" xfId="478"/>
    <cellStyle name="差_汇总-县级财政报表附表 3" xfId="479"/>
    <cellStyle name="20% - 强调文字颜色 2 2 2" xfId="480"/>
    <cellStyle name="20% - 强调文字颜色 3 2" xfId="481"/>
    <cellStyle name="args.style 3" xfId="482"/>
    <cellStyle name="20% - 强调文字颜色 4 2" xfId="483"/>
    <cellStyle name="20% - 强调文字颜色 4 2 2" xfId="484"/>
    <cellStyle name="常规 8 2 2" xfId="485"/>
    <cellStyle name="Accent1 10" xfId="486"/>
    <cellStyle name="20% - 强调文字颜色 5 2" xfId="487"/>
    <cellStyle name="20% - 强调文字颜色 6 2" xfId="488"/>
    <cellStyle name="20% - 强调文字颜色 6 2 2" xfId="489"/>
    <cellStyle name="Accent6 - 20% 3" xfId="490"/>
    <cellStyle name="好_汇总-县级财政报表附表 2 2" xfId="491"/>
    <cellStyle name="差_银行账户情况表_2010年12月" xfId="492"/>
    <cellStyle name="40% - Accent1 2" xfId="493"/>
    <cellStyle name="好_奖励补助测算5.22测试 2" xfId="494"/>
    <cellStyle name="40% - Accent1 3" xfId="495"/>
    <cellStyle name="好_汇总-县级财政报表附表 3" xfId="496"/>
    <cellStyle name="40% - Accent2" xfId="497"/>
    <cellStyle name="好_汇总-县级财政报表附表 3 2" xfId="498"/>
    <cellStyle name="40% - Accent2 2" xfId="499"/>
    <cellStyle name="40% - Accent2 3" xfId="500"/>
    <cellStyle name="好_汇总-县级财政报表附表 4" xfId="501"/>
    <cellStyle name="40% - Accent3" xfId="502"/>
    <cellStyle name="好_汇总-县级财政报表附表 4 2" xfId="503"/>
    <cellStyle name="40% - Accent3 2" xfId="504"/>
    <cellStyle name="40% - Accent3 3" xfId="505"/>
    <cellStyle name="Normal - Style1" xfId="506"/>
    <cellStyle name="40% - Accent4" xfId="507"/>
    <cellStyle name="Normal - Style1 2" xfId="508"/>
    <cellStyle name="40% - Accent4 2" xfId="509"/>
    <cellStyle name="Normal - Style1 3" xfId="510"/>
    <cellStyle name="40% - Accent4 3" xfId="511"/>
    <cellStyle name="警告文本 2" xfId="512"/>
    <cellStyle name="40% - Accent5" xfId="513"/>
    <cellStyle name="警告文本 2 2" xfId="514"/>
    <cellStyle name="40% - Accent5 2" xfId="515"/>
    <cellStyle name="40% - Accent5 3" xfId="516"/>
    <cellStyle name="好_奖励补助测算7.23 3 2" xfId="517"/>
    <cellStyle name="40% - Accent6" xfId="518"/>
    <cellStyle name="40% - Accent6 2" xfId="519"/>
    <cellStyle name="40% - Accent6 3" xfId="520"/>
    <cellStyle name="40% - 强调文字颜色 1 2" xfId="521"/>
    <cellStyle name="40% - 强调文字颜色 1 2 2" xfId="522"/>
    <cellStyle name="comma zerodec 4" xfId="523"/>
    <cellStyle name="40% - 强调文字颜色 2 2 2" xfId="524"/>
    <cellStyle name="好_Book1_县公司" xfId="525"/>
    <cellStyle name="好_2006年分析表" xfId="526"/>
    <cellStyle name="40% - 强调文字颜色 5 2" xfId="527"/>
    <cellStyle name="差_03昭通 2" xfId="528"/>
    <cellStyle name="Accent2 5" xfId="529"/>
    <cellStyle name="好_下半年禁毒办案经费分配2544.3万元 2" xfId="530"/>
    <cellStyle name="好 3 3 2" xfId="531"/>
    <cellStyle name="40% - 强调文字颜色 6 2 2" xfId="532"/>
    <cellStyle name="60% - Accent1" xfId="533"/>
    <cellStyle name="常规 7" xfId="534"/>
    <cellStyle name="Accent4 - 20% 3 2" xfId="535"/>
    <cellStyle name="差_1003牟定县 2" xfId="536"/>
    <cellStyle name="60% - Accent1 2 2" xfId="537"/>
    <cellStyle name="Accent6 - 40% 4 2" xfId="538"/>
    <cellStyle name="60% - Accent2" xfId="539"/>
    <cellStyle name="60% - Accent2 2" xfId="540"/>
    <cellStyle name="60% - Accent2 2 2" xfId="541"/>
    <cellStyle name="Accent4_Book1" xfId="542"/>
    <cellStyle name="60% - Accent3" xfId="543"/>
    <cellStyle name="per.style" xfId="544"/>
    <cellStyle name="60% - Accent4" xfId="545"/>
    <cellStyle name="per.style 2" xfId="546"/>
    <cellStyle name="60% - Accent4 2" xfId="547"/>
    <cellStyle name="好_检验表（调整后）" xfId="548"/>
    <cellStyle name="60% - Accent4 2 2" xfId="549"/>
    <cellStyle name="Accent2 2 2" xfId="550"/>
    <cellStyle name="60% - Accent6" xfId="551"/>
    <cellStyle name="60% - Accent6 2" xfId="552"/>
    <cellStyle name="Norma,_laroux_4_营业在建 (2)_E21" xfId="553"/>
    <cellStyle name="60% - Accent6 2 2" xfId="554"/>
    <cellStyle name="60% - 强调文字颜色 1 2 2" xfId="555"/>
    <cellStyle name="60% - 强调文字颜色 5 2" xfId="556"/>
    <cellStyle name="差_2009年一般性转移支付标准工资_奖励补助测算7.25 (version 1) (version 1) 2 2" xfId="557"/>
    <cellStyle name="60% - 强调文字颜色 6 2" xfId="558"/>
    <cellStyle name="好_奖励补助测算7.25 (version 1) (version 1) 3 2" xfId="559"/>
    <cellStyle name="6mal" xfId="560"/>
    <cellStyle name="差_汇总-县级财政报表附表 2 2" xfId="561"/>
    <cellStyle name="6mal 4" xfId="562"/>
    <cellStyle name="常规 13 4" xfId="563"/>
    <cellStyle name="Accent3_Book1" xfId="564"/>
    <cellStyle name="Accent1 - 20% 3 2" xfId="565"/>
    <cellStyle name="Accent5 - 40%" xfId="566"/>
    <cellStyle name="Accent1 - 20% 4 2" xfId="567"/>
    <cellStyle name="差_2006年基础数据" xfId="568"/>
    <cellStyle name="Accent1 - 40%" xfId="569"/>
    <cellStyle name="差_2006年基础数据 2 2" xfId="570"/>
    <cellStyle name="Accent1 - 40% 2 2" xfId="571"/>
    <cellStyle name="Accent1 - 40% 3" xfId="572"/>
    <cellStyle name="Accent5_Book1" xfId="573"/>
    <cellStyle name="Accent1 - 40% 3 2" xfId="574"/>
    <cellStyle name="Accent1 - 40% 4" xfId="575"/>
    <cellStyle name="Accent1 - 40% 4 2" xfId="576"/>
    <cellStyle name="Accent1 - 60%" xfId="577"/>
    <cellStyle name="Accent1 - 60% 3" xfId="578"/>
    <cellStyle name="好_2009年一般性转移支付标准工资_~4190974 3" xfId="579"/>
    <cellStyle name="Accent1 - 60% 3 2" xfId="580"/>
    <cellStyle name="Accent3 - 60% 3" xfId="581"/>
    <cellStyle name="Accent1 2 2" xfId="582"/>
    <cellStyle name="常规 2 2 3 2" xfId="583"/>
    <cellStyle name="Accent1 6" xfId="584"/>
    <cellStyle name="Accent1 7" xfId="585"/>
    <cellStyle name="Accent1 8" xfId="586"/>
    <cellStyle name="Accent1 9" xfId="587"/>
    <cellStyle name="Accent2" xfId="588"/>
    <cellStyle name="Accent2 - 20% 2 2" xfId="589"/>
    <cellStyle name="Accent2 - 20% 4 2" xfId="590"/>
    <cellStyle name="输入 2 4" xfId="591"/>
    <cellStyle name="千位分隔[0] 2 2" xfId="592"/>
    <cellStyle name="Accent2 - 40% 2 2" xfId="593"/>
    <cellStyle name="Accent5 - 40% 3" xfId="594"/>
    <cellStyle name="Accent4 - 20% 4 2" xfId="595"/>
    <cellStyle name="Accent2 - 60% 2 2" xfId="596"/>
    <cellStyle name="Accent2 - 60% 3" xfId="597"/>
    <cellStyle name="Accent2 - 60% 3 2" xfId="598"/>
    <cellStyle name="Accent2 2" xfId="599"/>
    <cellStyle name="Accent2 3" xfId="600"/>
    <cellStyle name="Accent2 3 2" xfId="601"/>
    <cellStyle name="差_M01-2(州市补助收入)" xfId="602"/>
    <cellStyle name="Accent2 4" xfId="603"/>
    <cellStyle name="差_M01-2(州市补助收入) 2" xfId="604"/>
    <cellStyle name="Accent2 4 2" xfId="605"/>
    <cellStyle name="常规 2 2 4 2" xfId="606"/>
    <cellStyle name="Accent2 6" xfId="607"/>
    <cellStyle name="常规 2 2 4 3" xfId="608"/>
    <cellStyle name="Accent2 7" xfId="609"/>
    <cellStyle name="Accent2_Book1" xfId="610"/>
    <cellStyle name="好_2009年一般性转移支付标准工资_奖励补助测算5.22测试 2" xfId="611"/>
    <cellStyle name="差_2007年检察院案件数" xfId="612"/>
    <cellStyle name="Accent3" xfId="613"/>
    <cellStyle name="Accent5 2 2" xfId="614"/>
    <cellStyle name="Accent3 - 20% 2" xfId="615"/>
    <cellStyle name="Accent5 6" xfId="616"/>
    <cellStyle name="Accent3 - 20% 2 2" xfId="617"/>
    <cellStyle name="Accent3 - 20% 3" xfId="618"/>
    <cellStyle name="Accent3 - 40% 2" xfId="619"/>
    <cellStyle name="好_财政支出对上级的依赖程度 2" xfId="620"/>
    <cellStyle name="捠壿 [0.00]_Region Orders (2)" xfId="621"/>
    <cellStyle name="Accent4 - 60%" xfId="622"/>
    <cellStyle name="Accent3 - 40% 3" xfId="623"/>
    <cellStyle name="Accent6 - 20% 4" xfId="624"/>
    <cellStyle name="Accent4 - 60% 2" xfId="625"/>
    <cellStyle name="Accent3 - 40% 3 2" xfId="626"/>
    <cellStyle name="Accent3 - 40% 4" xfId="627"/>
    <cellStyle name="Accent3 - 40% 4 2" xfId="628"/>
    <cellStyle name="통화 [0]_BOILER-CO1" xfId="629"/>
    <cellStyle name="Accent5 - 20% 4 2" xfId="630"/>
    <cellStyle name="好_2009年一般性转移支付标准工资_~4190974 2 2" xfId="631"/>
    <cellStyle name="Accent3 - 60% 2 2" xfId="632"/>
    <cellStyle name="好_2009年一般性转移支付标准工资_~4190974 3 2" xfId="633"/>
    <cellStyle name="Accent3 - 60% 3 2" xfId="634"/>
    <cellStyle name="Accent3 10" xfId="635"/>
    <cellStyle name="Accent3 11" xfId="636"/>
    <cellStyle name="Accent3 3" xfId="637"/>
    <cellStyle name="Accent3 4" xfId="638"/>
    <cellStyle name="Accent3 5" xfId="639"/>
    <cellStyle name="Accent3 6" xfId="640"/>
    <cellStyle name="Accent3 7" xfId="641"/>
    <cellStyle name="Accent3 8" xfId="642"/>
    <cellStyle name="差_2009年一般性转移支付标准工资_奖励补助测算5.22测试 2" xfId="643"/>
    <cellStyle name="Accent3 9" xfId="644"/>
    <cellStyle name="好_2009年一般性转移支付标准工资_奖励补助测算5.22测试 3" xfId="645"/>
    <cellStyle name="Accent4" xfId="646"/>
    <cellStyle name="Accent4 - 20% 2 2" xfId="647"/>
    <cellStyle name="Accent6 - 40%" xfId="648"/>
    <cellStyle name="Accent4 - 40% 2" xfId="649"/>
    <cellStyle name="Accent4 - 40% 3" xfId="650"/>
    <cellStyle name="千位分隔 2 5" xfId="651"/>
    <cellStyle name="好_2009年一般性转移支付标准工资_不用软件计算9.1不考虑经费管理评价xl 3" xfId="652"/>
    <cellStyle name="差_Book1_2 3" xfId="653"/>
    <cellStyle name="Accent4 - 40% 3 2" xfId="654"/>
    <cellStyle name="PSSpacer" xfId="655"/>
    <cellStyle name="Accent4 - 60% 3" xfId="656"/>
    <cellStyle name="Accent4 10" xfId="657"/>
    <cellStyle name="Accent5 3 2" xfId="658"/>
    <cellStyle name="Accent4 11" xfId="659"/>
    <cellStyle name="Accent6" xfId="660"/>
    <cellStyle name="好_2009年一般性转移支付标准工资_奖励补助测算5.22测试 3 2" xfId="661"/>
    <cellStyle name="Accent4 2" xfId="662"/>
    <cellStyle name="Accent4 4" xfId="663"/>
    <cellStyle name="Accent4 4 2" xfId="664"/>
    <cellStyle name="好_地方配套按人均增幅控制8.31（调整结案率后）xl 3" xfId="665"/>
    <cellStyle name="Tusental (0)_pldt" xfId="666"/>
    <cellStyle name="Accent4 6" xfId="667"/>
    <cellStyle name="Accent4 7" xfId="668"/>
    <cellStyle name="Accent4 8" xfId="669"/>
    <cellStyle name="Accent5" xfId="670"/>
    <cellStyle name="好_2007年检察院案件数 3" xfId="671"/>
    <cellStyle name="差_义务教育阶段教职工人数（教育厅提供最终） 2" xfId="672"/>
    <cellStyle name="Accent5 - 20% 2 2" xfId="673"/>
    <cellStyle name="好_1003牟定县 3" xfId="674"/>
    <cellStyle name="Accent5 - 40% 2" xfId="675"/>
    <cellStyle name="好_1003牟定县 3 2" xfId="676"/>
    <cellStyle name="HEADING1" xfId="677"/>
    <cellStyle name="Accent5 - 40% 2 2" xfId="678"/>
    <cellStyle name="Accent5 - 40% 3 2" xfId="679"/>
    <cellStyle name="Accent5 - 40% 4 2" xfId="680"/>
    <cellStyle name="Accent5 - 60%" xfId="681"/>
    <cellStyle name="Accent5 - 60% 2" xfId="682"/>
    <cellStyle name="Accent5 10" xfId="683"/>
    <cellStyle name="Accent5 11" xfId="684"/>
    <cellStyle name="Accent5 3" xfId="685"/>
    <cellStyle name="Accent5 4" xfId="686"/>
    <cellStyle name="差_奖励补助测算7.25 5" xfId="687"/>
    <cellStyle name="差_奖励补助测算7.25 10" xfId="688"/>
    <cellStyle name="Accent5 4 2" xfId="689"/>
    <cellStyle name="汇总 2" xfId="690"/>
    <cellStyle name="差_Book2 2" xfId="691"/>
    <cellStyle name="Accent5 5" xfId="692"/>
    <cellStyle name="Accent5 7" xfId="693"/>
    <cellStyle name="Accent5 8" xfId="694"/>
    <cellStyle name="Accent6 - 20% 3 2" xfId="695"/>
    <cellStyle name="好_云南水利电力有限公司" xfId="696"/>
    <cellStyle name="Accent6 - 40% 2 2" xfId="697"/>
    <cellStyle name="Accent6 - 40% 4" xfId="698"/>
    <cellStyle name="Accent6 - 60%" xfId="699"/>
    <cellStyle name="Accent6 2" xfId="700"/>
    <cellStyle name="콤마 [0]_BOILER-CO1" xfId="701"/>
    <cellStyle name="Accent6 2 2" xfId="702"/>
    <cellStyle name="Accent6 3" xfId="703"/>
    <cellStyle name="常规 5" xfId="704"/>
    <cellStyle name="Accent6 3 2" xfId="705"/>
    <cellStyle name="Accent6 4" xfId="706"/>
    <cellStyle name="Accent6 4 2" xfId="707"/>
    <cellStyle name="Accent6 5" xfId="708"/>
    <cellStyle name="差_2006年全省财力计算表（中央、决算）" xfId="709"/>
    <cellStyle name="Accent6 6" xfId="710"/>
    <cellStyle name="Accent6 7" xfId="711"/>
    <cellStyle name="Accent6 8" xfId="712"/>
    <cellStyle name="Accent6 9" xfId="713"/>
    <cellStyle name="Accent6_Book1" xfId="714"/>
    <cellStyle name="好 3 2 2" xfId="715"/>
    <cellStyle name="args.style" xfId="716"/>
    <cellStyle name="Title" xfId="717"/>
    <cellStyle name="args.style 2" xfId="718"/>
    <cellStyle name="差_~5676413 2 2" xfId="719"/>
    <cellStyle name="Bad" xfId="720"/>
    <cellStyle name="常规 11 3" xfId="721"/>
    <cellStyle name="Bad 2" xfId="722"/>
    <cellStyle name="Bad 2 2" xfId="723"/>
    <cellStyle name="Black" xfId="724"/>
    <cellStyle name="Black 2" xfId="725"/>
    <cellStyle name="Black 3" xfId="726"/>
    <cellStyle name="Black 4" xfId="727"/>
    <cellStyle name="常规 9 5" xfId="728"/>
    <cellStyle name="Border" xfId="729"/>
    <cellStyle name="Border 2" xfId="730"/>
    <cellStyle name="Border 2 2" xfId="731"/>
    <cellStyle name="Border 2 3" xfId="732"/>
    <cellStyle name="Border 3" xfId="733"/>
    <cellStyle name="好_0502通海县" xfId="734"/>
    <cellStyle name="Border 3 2" xfId="735"/>
    <cellStyle name="Border 3 3" xfId="736"/>
    <cellStyle name="Border 4" xfId="737"/>
    <cellStyle name="Border 4 2" xfId="738"/>
    <cellStyle name="Border 4 3" xfId="739"/>
    <cellStyle name="Border 5" xfId="740"/>
    <cellStyle name="Border 5 2" xfId="741"/>
    <cellStyle name="Border 5 3" xfId="742"/>
    <cellStyle name="Border 6" xfId="743"/>
    <cellStyle name="Border 7" xfId="744"/>
    <cellStyle name="Border 8" xfId="745"/>
    <cellStyle name="Calc Currency (0)" xfId="746"/>
    <cellStyle name="ColLevel_0" xfId="747"/>
    <cellStyle name="Calc Currency (0) 2" xfId="748"/>
    <cellStyle name="Calc Currency (0) 3" xfId="749"/>
    <cellStyle name="Calc Currency (0) 4" xfId="750"/>
    <cellStyle name="Calculation" xfId="751"/>
    <cellStyle name="Calculation 2" xfId="752"/>
    <cellStyle name="Calculation 2 2" xfId="753"/>
    <cellStyle name="Calculation 2 3" xfId="754"/>
    <cellStyle name="差_银行账户情况表_2010年12月 2" xfId="755"/>
    <cellStyle name="Calculation 2 4" xfId="756"/>
    <cellStyle name="Calculation 3" xfId="757"/>
    <cellStyle name="Calculation 4" xfId="758"/>
    <cellStyle name="差_奖励补助测算7.25 (version 1) (version 1) 2 2" xfId="759"/>
    <cellStyle name="Check Cell 2" xfId="760"/>
    <cellStyle name="Check Cell 2 2" xfId="761"/>
    <cellStyle name="常规 3 6" xfId="762"/>
    <cellStyle name="Comma [0]" xfId="763"/>
    <cellStyle name="Comma [0] 2" xfId="764"/>
    <cellStyle name="Comma [0] 4" xfId="765"/>
    <cellStyle name="통화_BOILER-CO1" xfId="766"/>
    <cellStyle name="comma zerodec" xfId="767"/>
    <cellStyle name="comma zerodec 2" xfId="768"/>
    <cellStyle name="comma zerodec 3" xfId="769"/>
    <cellStyle name="Comma_!!!GO" xfId="770"/>
    <cellStyle name="comma-d 3" xfId="771"/>
    <cellStyle name="comma-d 4" xfId="772"/>
    <cellStyle name="Currency [0]" xfId="773"/>
    <cellStyle name="Currency [0] 2" xfId="774"/>
    <cellStyle name="Currency [0] 3" xfId="775"/>
    <cellStyle name="Currency [0] 4" xfId="776"/>
    <cellStyle name="Currency_!!!GO" xfId="777"/>
    <cellStyle name="Currency1" xfId="778"/>
    <cellStyle name="差_2、土地面积、人口、粮食产量基本情况" xfId="779"/>
    <cellStyle name="Currency1 2" xfId="780"/>
    <cellStyle name="Currency1 3" xfId="781"/>
    <cellStyle name="Currency1 4" xfId="782"/>
    <cellStyle name="Date" xfId="783"/>
    <cellStyle name="Date 2" xfId="784"/>
    <cellStyle name="常规 3 9" xfId="785"/>
    <cellStyle name="Dezimal [0]_laroux" xfId="786"/>
    <cellStyle name="表标题 3 2" xfId="787"/>
    <cellStyle name="Total 2 2" xfId="788"/>
    <cellStyle name="Dezimal_laroux" xfId="789"/>
    <cellStyle name="好_2009年一般性转移支付标准工资_奖励补助测算7.25 9 2" xfId="790"/>
    <cellStyle name="Dollar (zero dec)" xfId="791"/>
    <cellStyle name="Dollar (zero dec) 2" xfId="792"/>
    <cellStyle name="Dollar (zero dec) 3" xfId="793"/>
    <cellStyle name="Dollar (zero dec) 4" xfId="794"/>
    <cellStyle name="Explanatory Text" xfId="795"/>
    <cellStyle name="Explanatory Text 2" xfId="796"/>
    <cellStyle name="Explanatory Text 2 2" xfId="797"/>
    <cellStyle name="常规 2 10 2" xfId="798"/>
    <cellStyle name="e鯪9Y_x000b_" xfId="799"/>
    <cellStyle name="e鯪9Y_x005f_x000b_" xfId="800"/>
    <cellStyle name="常规 28 2" xfId="801"/>
    <cellStyle name="Fixed" xfId="802"/>
    <cellStyle name="Fixed 2" xfId="803"/>
    <cellStyle name="Fixed 3" xfId="804"/>
    <cellStyle name="Fixed 4" xfId="805"/>
    <cellStyle name="Followed Hyperlink_AheadBehind.xls Chart 23" xfId="806"/>
    <cellStyle name="常规 10" xfId="807"/>
    <cellStyle name="PSDec 2" xfId="808"/>
    <cellStyle name="Good" xfId="809"/>
    <cellStyle name="好_M01-2(州市补助收入)" xfId="810"/>
    <cellStyle name="常规 10 2" xfId="811"/>
    <cellStyle name="Good 2" xfId="812"/>
    <cellStyle name="好_M01-2(州市补助收入) 2" xfId="813"/>
    <cellStyle name="常规 10 2 2" xfId="814"/>
    <cellStyle name="Good 2 2" xfId="815"/>
    <cellStyle name="常规 10 3" xfId="816"/>
    <cellStyle name="Good 3" xfId="817"/>
    <cellStyle name="Good 3 2" xfId="818"/>
    <cellStyle name="Grey" xfId="819"/>
    <cellStyle name="Grey 2" xfId="820"/>
    <cellStyle name="Grey 3" xfId="821"/>
    <cellStyle name="差_03昭通" xfId="822"/>
    <cellStyle name="Grey 4" xfId="823"/>
    <cellStyle name="强调文字颜色 5 2 2" xfId="824"/>
    <cellStyle name="Header1" xfId="825"/>
    <cellStyle name="Header1 2" xfId="826"/>
    <cellStyle name="Header2" xfId="827"/>
    <cellStyle name="Header2 2" xfId="828"/>
    <cellStyle name="Header2 2 2" xfId="829"/>
    <cellStyle name="Header2 2 3" xfId="830"/>
    <cellStyle name="Header2 3" xfId="831"/>
    <cellStyle name="Header2 3 2" xfId="832"/>
    <cellStyle name="Header2 3 3" xfId="833"/>
    <cellStyle name="好_1110洱源县 2 2" xfId="834"/>
    <cellStyle name="Header2 4" xfId="835"/>
    <cellStyle name="Header2 5" xfId="836"/>
    <cellStyle name="差_2006年在职人员情况 2 2" xfId="837"/>
    <cellStyle name="Heading 1" xfId="838"/>
    <cellStyle name="Heading 1 2" xfId="839"/>
    <cellStyle name="Heading 1 2 2" xfId="840"/>
    <cellStyle name="Heading 2" xfId="841"/>
    <cellStyle name="Heading 2 2" xfId="842"/>
    <cellStyle name="Heading 2 2 2" xfId="843"/>
    <cellStyle name="Heading 3" xfId="844"/>
    <cellStyle name="Heading 4" xfId="845"/>
    <cellStyle name="Heading 4 2" xfId="846"/>
    <cellStyle name="Heading 4 2 2" xfId="847"/>
    <cellStyle name="HEADING1 2" xfId="848"/>
    <cellStyle name="HEADING1 4" xfId="849"/>
    <cellStyle name="好_2009年一般性转移支付标准工资_奖励补助测算5.23新 2" xfId="850"/>
    <cellStyle name="HEADING2" xfId="851"/>
    <cellStyle name="好_2009年一般性转移支付标准工资_奖励补助测算5.23新 2 2" xfId="852"/>
    <cellStyle name="HEADING2 2" xfId="853"/>
    <cellStyle name="HEADING2 3" xfId="854"/>
    <cellStyle name="HEADING2 4" xfId="855"/>
    <cellStyle name="Hyperlink_AheadBehind.xls Chart 23" xfId="856"/>
    <cellStyle name="Input" xfId="857"/>
    <cellStyle name="千位分隔 2 4" xfId="858"/>
    <cellStyle name="好_2009年一般性转移支付标准工资_不用软件计算9.1不考虑经费管理评价xl 2" xfId="859"/>
    <cellStyle name="差_Book1_2 2" xfId="860"/>
    <cellStyle name="Input [yellow]" xfId="861"/>
    <cellStyle name="好_2009年一般性转移支付标准工资_不用软件计算9.1不考虑经费管理评价xl 2 2" xfId="862"/>
    <cellStyle name="差_Book1_2 2 2" xfId="863"/>
    <cellStyle name="Input [yellow] 2" xfId="864"/>
    <cellStyle name="Input [yellow] 2 2" xfId="865"/>
    <cellStyle name="Input [yellow] 2 3" xfId="866"/>
    <cellStyle name="Input [yellow] 3" xfId="867"/>
    <cellStyle name="Input [yellow] 3 2" xfId="868"/>
    <cellStyle name="差_指标四 2 2" xfId="869"/>
    <cellStyle name="Input [yellow] 3 3" xfId="870"/>
    <cellStyle name="好_0605石屏县 2 2" xfId="871"/>
    <cellStyle name="Input [yellow] 4" xfId="872"/>
    <cellStyle name="Input [yellow] 5" xfId="873"/>
    <cellStyle name="Input [yellow] 6" xfId="874"/>
    <cellStyle name="Input 10" xfId="875"/>
    <cellStyle name="Input 11" xfId="876"/>
    <cellStyle name="Input 2" xfId="877"/>
    <cellStyle name="Input 2 2" xfId="878"/>
    <cellStyle name="Input 2 3" xfId="879"/>
    <cellStyle name="Input 2 4" xfId="880"/>
    <cellStyle name="Input 3" xfId="881"/>
    <cellStyle name="Input 3 2" xfId="882"/>
    <cellStyle name="输入 2 2 2" xfId="883"/>
    <cellStyle name="Input 3 3" xfId="884"/>
    <cellStyle name="输入 2 2 3" xfId="885"/>
    <cellStyle name="差_Book1_县公司" xfId="886"/>
    <cellStyle name="Input 3 4" xfId="887"/>
    <cellStyle name="Input 4" xfId="888"/>
    <cellStyle name="差_Book1_银行账户情况表_2010年12月" xfId="889"/>
    <cellStyle name="Input 4 2" xfId="890"/>
    <cellStyle name="Input 4 3" xfId="891"/>
    <cellStyle name="好_0605石屏县" xfId="892"/>
    <cellStyle name="Input 4 4" xfId="893"/>
    <cellStyle name="Input 5" xfId="894"/>
    <cellStyle name="Input 6" xfId="895"/>
    <cellStyle name="好_汇总-县级财政报表附表" xfId="896"/>
    <cellStyle name="Input 7" xfId="897"/>
    <cellStyle name="Input 8" xfId="898"/>
    <cellStyle name="Input 9" xfId="899"/>
    <cellStyle name="Input Cells" xfId="900"/>
    <cellStyle name="Input Cells 2" xfId="901"/>
    <cellStyle name="Input Cells 3" xfId="902"/>
    <cellStyle name="Input Cells 4" xfId="903"/>
    <cellStyle name="Input_Book1" xfId="904"/>
    <cellStyle name="归盒啦_95" xfId="905"/>
    <cellStyle name="Linked Cell" xfId="906"/>
    <cellStyle name="Linked Cell 2" xfId="907"/>
    <cellStyle name="Linked Cell 2 2" xfId="908"/>
    <cellStyle name="Linked Cells" xfId="909"/>
    <cellStyle name="SA4" xfId="910"/>
    <cellStyle name="Linked Cells 2" xfId="911"/>
    <cellStyle name="SA5" xfId="912"/>
    <cellStyle name="Linked Cells 3" xfId="913"/>
    <cellStyle name="SA6" xfId="914"/>
    <cellStyle name="Linked Cells 4" xfId="915"/>
    <cellStyle name="Millares [0]_96 Risk" xfId="916"/>
    <cellStyle name="常规 2 2 2 2" xfId="917"/>
    <cellStyle name="Millares_96 Risk" xfId="918"/>
    <cellStyle name="Milliers [0]_!!!GO" xfId="919"/>
    <cellStyle name="Milliers_!!!GO" xfId="920"/>
    <cellStyle name="Moneda [0]_96 Risk" xfId="921"/>
    <cellStyle name="Moneda_96 Risk" xfId="922"/>
    <cellStyle name="Mon閠aire [0]_!!!GO" xfId="923"/>
    <cellStyle name="Mon閠aire_!!!GO" xfId="924"/>
    <cellStyle name="Neutral" xfId="925"/>
    <cellStyle name="Neutral 2 2" xfId="926"/>
    <cellStyle name="New Times Roman" xfId="927"/>
    <cellStyle name="New Times Roman 3" xfId="928"/>
    <cellStyle name="New Times Roman 4" xfId="929"/>
    <cellStyle name="差_530623_2006年县级财政报表附表 2" xfId="930"/>
    <cellStyle name="no dec" xfId="931"/>
    <cellStyle name="差_530623_2006年县级财政报表附表 2 2" xfId="932"/>
    <cellStyle name="no dec 2" xfId="933"/>
    <cellStyle name="no dec 3" xfId="934"/>
    <cellStyle name="好_1110洱源县 2" xfId="935"/>
    <cellStyle name="no dec 4" xfId="936"/>
    <cellStyle name="Non défini" xfId="937"/>
    <cellStyle name="Non défini 2" xfId="938"/>
    <cellStyle name="Non défini 3" xfId="939"/>
    <cellStyle name="Non défini 4" xfId="940"/>
    <cellStyle name="Normal - Style1 4" xfId="941"/>
    <cellStyle name="好_历年教师人数" xfId="942"/>
    <cellStyle name="Normal_!!!GO" xfId="943"/>
    <cellStyle name="Note" xfId="944"/>
    <cellStyle name="Pourcentage_pldt" xfId="945"/>
    <cellStyle name="Note 2" xfId="946"/>
    <cellStyle name="Note 2 2" xfId="947"/>
    <cellStyle name="Note 2 3" xfId="948"/>
    <cellStyle name="Note 3" xfId="949"/>
    <cellStyle name="Note 4" xfId="950"/>
    <cellStyle name="Note 5" xfId="951"/>
    <cellStyle name="Output" xfId="952"/>
    <cellStyle name="Output 2" xfId="953"/>
    <cellStyle name="常规 14" xfId="954"/>
    <cellStyle name="Output 2 2" xfId="955"/>
    <cellStyle name="常规 20" xfId="956"/>
    <cellStyle name="常规 15" xfId="957"/>
    <cellStyle name="Output 2 3" xfId="958"/>
    <cellStyle name="常规 21" xfId="959"/>
    <cellStyle name="常规 16" xfId="960"/>
    <cellStyle name="Output 2 4" xfId="961"/>
    <cellStyle name="Output 3" xfId="962"/>
    <cellStyle name="好_2009年一般性转移支付标准工资_奖励补助测算5.24冯铸 3 2" xfId="963"/>
    <cellStyle name="Output 4" xfId="964"/>
    <cellStyle name="per.style 3" xfId="965"/>
    <cellStyle name="差_奖励补助测算7.25 2" xfId="966"/>
    <cellStyle name="per.style 4" xfId="967"/>
    <cellStyle name="Percent [2]" xfId="968"/>
    <cellStyle name="Percent [2] 2" xfId="969"/>
    <cellStyle name="Percent [2] 3" xfId="970"/>
    <cellStyle name="Percent [2] 4" xfId="971"/>
    <cellStyle name="Percent_!!!GO" xfId="972"/>
    <cellStyle name="PSChar" xfId="973"/>
    <cellStyle name="好_检验表" xfId="974"/>
    <cellStyle name="t" xfId="975"/>
    <cellStyle name="PSChar 3" xfId="976"/>
    <cellStyle name="PSChar 4" xfId="977"/>
    <cellStyle name="PSDate" xfId="978"/>
    <cellStyle name="PSDate 2" xfId="979"/>
    <cellStyle name="PSDate 3" xfId="980"/>
    <cellStyle name="好_2009年一般性转移支付标准工资_奖励补助测算7.25 10" xfId="981"/>
    <cellStyle name="PSDate 4" xfId="982"/>
    <cellStyle name="PSDec" xfId="983"/>
    <cellStyle name="常规 11" xfId="984"/>
    <cellStyle name="PSDec 3" xfId="985"/>
    <cellStyle name="常规 12" xfId="986"/>
    <cellStyle name="PSDec 4" xfId="987"/>
    <cellStyle name="常规 20 2 3" xfId="988"/>
    <cellStyle name="常规 15 2 3" xfId="989"/>
    <cellStyle name="PSHeading" xfId="990"/>
    <cellStyle name="PSHeading 2" xfId="991"/>
    <cellStyle name="好_地方配套按人均增幅控制8.30xl 2" xfId="992"/>
    <cellStyle name="PSHeading 3" xfId="993"/>
    <cellStyle name="好_地方配套按人均增幅控制8.30xl 3" xfId="994"/>
    <cellStyle name="差_教育厅提供义务教育及高中教师人数（2009年1月6日）" xfId="995"/>
    <cellStyle name="表标题 2 2" xfId="996"/>
    <cellStyle name="PSHeading 4" xfId="997"/>
    <cellStyle name="PSInt" xfId="998"/>
    <cellStyle name="PSInt 2" xfId="999"/>
    <cellStyle name="PSInt 3" xfId="1000"/>
    <cellStyle name="PSInt 4" xfId="1001"/>
    <cellStyle name="PSSpacer 3" xfId="1002"/>
    <cellStyle name="常规 29 2" xfId="1003"/>
    <cellStyle name="PSSpacer 4" xfId="1004"/>
    <cellStyle name="Red" xfId="1005"/>
    <cellStyle name="Red 2" xfId="1006"/>
    <cellStyle name="Red 3" xfId="1007"/>
    <cellStyle name="Red 4" xfId="1008"/>
    <cellStyle name="差_2008年县级公安保障标准落实奖励经费分配测算" xfId="1009"/>
    <cellStyle name="RowLevel_0" xfId="1010"/>
    <cellStyle name="SA4 2" xfId="1011"/>
    <cellStyle name="好 2" xfId="1012"/>
    <cellStyle name="差_2009年一般性转移支付标准工资_奖励补助测算7.25 4 2" xfId="1013"/>
    <cellStyle name="SA4 3" xfId="1014"/>
    <cellStyle name="SA5 2" xfId="1015"/>
    <cellStyle name="SA5 3" xfId="1016"/>
    <cellStyle name="SA6 2" xfId="1017"/>
    <cellStyle name="SA6 3" xfId="1018"/>
    <cellStyle name="sstot" xfId="1019"/>
    <cellStyle name="sstot 2" xfId="1020"/>
    <cellStyle name="콤마_BOILER-CO1" xfId="1021"/>
    <cellStyle name="sstot 3" xfId="1022"/>
    <cellStyle name="sstot 4" xfId="1023"/>
    <cellStyle name="Standard_AREAS" xfId="1024"/>
    <cellStyle name="好_检验表 2" xfId="1025"/>
    <cellStyle name="常规_2014年12月财政收支分析表15.1.2" xfId="1026"/>
    <cellStyle name="t 2" xfId="1027"/>
    <cellStyle name="t 3" xfId="1028"/>
    <cellStyle name="t 4" xfId="1029"/>
    <cellStyle name="t_Book1" xfId="1030"/>
    <cellStyle name="t_Book1 2" xfId="1031"/>
    <cellStyle name="差_2006年水利统计指标统计表 2" xfId="1032"/>
    <cellStyle name="t_Book1 3" xfId="1033"/>
    <cellStyle name="t_Book1 4" xfId="1034"/>
    <cellStyle name="常规 2 3 4" xfId="1035"/>
    <cellStyle name="t_HVAC Equipment (3)" xfId="1036"/>
    <cellStyle name="t_HVAC Equipment (3) 2" xfId="1037"/>
    <cellStyle name="t_HVAC Equipment (3) 3" xfId="1038"/>
    <cellStyle name="t_HVAC Equipment (3) 4" xfId="1039"/>
    <cellStyle name="好_奖励补助测算7.25" xfId="1040"/>
    <cellStyle name="t_HVAC Equipment (3)_Book1 3" xfId="1041"/>
    <cellStyle name="t_HVAC Equipment (3)_Book1 4" xfId="1042"/>
    <cellStyle name="Title 2" xfId="1043"/>
    <cellStyle name="Title 2 2" xfId="1044"/>
    <cellStyle name="Total" xfId="1045"/>
    <cellStyle name="好_地方配套按人均增幅控制8.31（调整结案率后）xl 2 2" xfId="1046"/>
    <cellStyle name="差_Book1 2 2" xfId="1047"/>
    <cellStyle name="Total 2 3" xfId="1048"/>
    <cellStyle name="Total 2 4" xfId="1049"/>
    <cellStyle name="好_奖励补助测算7.25 6 2" xfId="1050"/>
    <cellStyle name="Total 3" xfId="1051"/>
    <cellStyle name="好_5334_2006年迪庆县级财政报表附表 2" xfId="1052"/>
    <cellStyle name="Total 4" xfId="1053"/>
    <cellStyle name="Tusental_pldt" xfId="1054"/>
    <cellStyle name="Valuta (0)_pldt" xfId="1055"/>
    <cellStyle name="Valuta_pldt" xfId="1056"/>
    <cellStyle name="Warning Text" xfId="1057"/>
    <cellStyle name="Warning Text 2" xfId="1058"/>
    <cellStyle name="百分比 2" xfId="1059"/>
    <cellStyle name="百分比 2 2" xfId="1060"/>
    <cellStyle name="百分比 2 2 2" xfId="1061"/>
    <cellStyle name="百分比 2 3" xfId="1062"/>
    <cellStyle name="百分比 2 4" xfId="1063"/>
    <cellStyle name="百分比 2 5" xfId="1064"/>
    <cellStyle name="百分比 3" xfId="1065"/>
    <cellStyle name="百分比 3 2" xfId="1066"/>
    <cellStyle name="百分比 3 3" xfId="1067"/>
    <cellStyle name="百分比 4" xfId="1068"/>
    <cellStyle name="常规 2 2 6" xfId="1069"/>
    <cellStyle name="百分比 4 2" xfId="1070"/>
    <cellStyle name="常规 2 2 7" xfId="1071"/>
    <cellStyle name="百分比 4 3" xfId="1072"/>
    <cellStyle name="数字 2 3" xfId="1073"/>
    <cellStyle name="捠壿_Region Orders (2)" xfId="1074"/>
    <cellStyle name="编号" xfId="1075"/>
    <cellStyle name="编号 2" xfId="1076"/>
    <cellStyle name="编号 3" xfId="1077"/>
    <cellStyle name="编号 4" xfId="1078"/>
    <cellStyle name="标题 1 2" xfId="1079"/>
    <cellStyle name="标题 1 2 2" xfId="1080"/>
    <cellStyle name="标题 2 2" xfId="1081"/>
    <cellStyle name="标题 2 2 2" xfId="1082"/>
    <cellStyle name="标题 3 2" xfId="1083"/>
    <cellStyle name="标题 3 2 2" xfId="1084"/>
    <cellStyle name="千位分隔 3" xfId="1085"/>
    <cellStyle name="标题 4 2" xfId="1086"/>
    <cellStyle name="千位分隔 3 2" xfId="1087"/>
    <cellStyle name="标题 4 2 2" xfId="1088"/>
    <cellStyle name="好_第一部分：综合全" xfId="1089"/>
    <cellStyle name="标题 5" xfId="1090"/>
    <cellStyle name="好_第一部分：综合全 2" xfId="1091"/>
    <cellStyle name="标题 5 2" xfId="1092"/>
    <cellStyle name="标题 5 2 2" xfId="1093"/>
    <cellStyle name="好_00省级(打印)" xfId="1094"/>
    <cellStyle name="差_奖励补助测算7.25 2 2" xfId="1095"/>
    <cellStyle name="标题1" xfId="1096"/>
    <cellStyle name="好_00省级(打印) 2" xfId="1097"/>
    <cellStyle name="标题1 2" xfId="1098"/>
    <cellStyle name="好_00省级(打印) 3" xfId="1099"/>
    <cellStyle name="标题1 3" xfId="1100"/>
    <cellStyle name="表标题" xfId="1101"/>
    <cellStyle name="部门" xfId="1102"/>
    <cellStyle name="部门 2" xfId="1103"/>
    <cellStyle name="好_2007年可用财力 2" xfId="1104"/>
    <cellStyle name="部门 3" xfId="1105"/>
    <cellStyle name="差 2" xfId="1106"/>
    <cellStyle name="差 2 2" xfId="1107"/>
    <cellStyle name="好_业务工作量指标 2 2" xfId="1108"/>
    <cellStyle name="差_~4190974" xfId="1109"/>
    <cellStyle name="差_~4190974 2" xfId="1110"/>
    <cellStyle name="差_~4190974 2 2" xfId="1111"/>
    <cellStyle name="差_00省级(打印) 2" xfId="1112"/>
    <cellStyle name="差_~5676413" xfId="1113"/>
    <cellStyle name="差_00省级(打印) 2 2" xfId="1114"/>
    <cellStyle name="差_~5676413 2" xfId="1115"/>
    <cellStyle name="差_00省级(打印)" xfId="1116"/>
    <cellStyle name="差_00省级(定稿)" xfId="1117"/>
    <cellStyle name="㼿㼿㼿㼿㼿㼿 3" xfId="1118"/>
    <cellStyle name="好_2007年政法部门业务指标 3" xfId="1119"/>
    <cellStyle name="差_00省级(定稿) 2" xfId="1120"/>
    <cellStyle name="好_2007年政法部门业务指标 3 2" xfId="1121"/>
    <cellStyle name="差_00省级(定稿) 2 2" xfId="1122"/>
    <cellStyle name="差_03昭通 2 2" xfId="1123"/>
    <cellStyle name="差_0502通海县" xfId="1124"/>
    <cellStyle name="差_0502通海县 2" xfId="1125"/>
    <cellStyle name="差_0502通海县 2 2" xfId="1126"/>
    <cellStyle name="差_05玉溪" xfId="1127"/>
    <cellStyle name="표준_0N-HANDLING " xfId="1128"/>
    <cellStyle name="差_05玉溪 2" xfId="1129"/>
    <cellStyle name="差_0605石屏县" xfId="1130"/>
    <cellStyle name="差_0605石屏县 2" xfId="1131"/>
    <cellStyle name="差_0605石屏县 2 2" xfId="1132"/>
    <cellStyle name="差_1003牟定县 2 2" xfId="1133"/>
    <cellStyle name="差_1110洱源县" xfId="1134"/>
    <cellStyle name="差_1110洱源县 2" xfId="1135"/>
    <cellStyle name="差_1110洱源县 2 2" xfId="1136"/>
    <cellStyle name="差_11大理" xfId="1137"/>
    <cellStyle name="差_11大理 2" xfId="1138"/>
    <cellStyle name="差_11大理 2 2" xfId="1139"/>
    <cellStyle name="好_指标四 3" xfId="1140"/>
    <cellStyle name="差_2、土地面积、人口、粮食产量基本情况 2" xfId="1141"/>
    <cellStyle name="好_指标四 3 2" xfId="1142"/>
    <cellStyle name="差_2、土地面积、人口、粮食产量基本情况 2 2" xfId="1143"/>
    <cellStyle name="差_2006年分析表" xfId="1144"/>
    <cellStyle name="差_2006年分析表 2" xfId="1145"/>
    <cellStyle name="差_2006年全省财力计算表（中央、决算） 2" xfId="1146"/>
    <cellStyle name="差_2006年全省财力计算表（中央、决算） 2 2" xfId="1147"/>
    <cellStyle name="差_2006年水利统计指标统计表" xfId="1148"/>
    <cellStyle name="差_2006年水利统计指标统计表 2 2" xfId="1149"/>
    <cellStyle name="差_2006年在职人员情况" xfId="1150"/>
    <cellStyle name="差_2007年可用财力" xfId="1151"/>
    <cellStyle name="差_2007年可用财力 2" xfId="1152"/>
    <cellStyle name="差_2007年人员分部门统计表" xfId="1153"/>
    <cellStyle name="差_2007年人员分部门统计表 2" xfId="1154"/>
    <cellStyle name="差_2007年人员分部门统计表 2 2" xfId="1155"/>
    <cellStyle name="差_教师绩效工资测算表（离退休按各地上报数测算）2009年1月1日 2" xfId="1156"/>
    <cellStyle name="差_2007年政法部门业务指标 2" xfId="1157"/>
    <cellStyle name="差_2007年政法部门业务指标 2 2" xfId="1158"/>
    <cellStyle name="差_2008年县级公安保障标准落实奖励经费分配测算 2" xfId="1159"/>
    <cellStyle name="差_2008云南省分县市中小学教职工统计表（教育厅提供）" xfId="1160"/>
    <cellStyle name="计算 2 3" xfId="1161"/>
    <cellStyle name="差_2008云南省分县市中小学教职工统计表（教育厅提供） 2" xfId="1162"/>
    <cellStyle name="数量 4" xfId="1163"/>
    <cellStyle name="差_2008云南省分县市中小学教职工统计表（教育厅提供） 2 2" xfId="1164"/>
    <cellStyle name="输出 2" xfId="1165"/>
    <cellStyle name="好_奖励补助测算5.22测试 3 2" xfId="1166"/>
    <cellStyle name="差_2009年一般性转移支付标准工资 2 2" xfId="1167"/>
    <cellStyle name="差_2009年一般性转移支付标准工资_~4190974" xfId="1168"/>
    <cellStyle name="差_2009年一般性转移支付标准工资_~4190974 2" xfId="1169"/>
    <cellStyle name="差_2009年一般性转移支付标准工资_~5676413" xfId="1170"/>
    <cellStyle name="常规 5 5" xfId="1171"/>
    <cellStyle name="差_2009年一般性转移支付标准工资_~5676413 2" xfId="1172"/>
    <cellStyle name="差_2009年一般性转移支付标准工资_~5676413 2 2" xfId="1173"/>
    <cellStyle name="差_2009年一般性转移支付标准工资_不用软件计算9.1不考虑经费管理评价xl" xfId="1174"/>
    <cellStyle name="差_2009年一般性转移支付标准工资_不用软件计算9.1不考虑经费管理评价xl 2" xfId="1175"/>
    <cellStyle name="常规 19 5" xfId="1176"/>
    <cellStyle name="差_2009年一般性转移支付标准工资_不用软件计算9.1不考虑经费管理评价xl 2 2" xfId="1177"/>
    <cellStyle name="常规 2 6 2" xfId="1178"/>
    <cellStyle name="差_2009年一般性转移支付标准工资_地方配套按人均增幅控制8.30xl" xfId="1179"/>
    <cellStyle name="差_2009年一般性转移支付标准工资_地方配套按人均增幅控制8.30xl 2" xfId="1180"/>
    <cellStyle name="差_2009年一般性转移支付标准工资_地方配套按人均增幅控制8.30xl 2 2" xfId="1181"/>
    <cellStyle name="强调文字颜色 3 2 2" xfId="1182"/>
    <cellStyle name="差_2009年一般性转移支付标准工资_地方配套按人均增幅控制8.30一般预算平均增幅、人均可用财力平均增幅两次控制、社会治安系数调整、案件数调整xl" xfId="1183"/>
    <cellStyle name="差_2009年一般性转移支付标准工资_地方配套按人均增幅控制8.30一般预算平均增幅、人均可用财力平均增幅两次控制、社会治安系数调整、案件数调整xl 2" xfId="1184"/>
    <cellStyle name="差_2009年一般性转移支付标准工资_地方配套按人均增幅控制8.30一般预算平均增幅、人均可用财力平均增幅两次控制、社会治安系数调整、案件数调整xl 2 2" xfId="1185"/>
    <cellStyle name="差_2009年一般性转移支付标准工资_地方配套按人均增幅控制8.31（调整结案率后）xl" xfId="1186"/>
    <cellStyle name="好_卫生部门 3" xfId="1187"/>
    <cellStyle name="差_2009年一般性转移支付标准工资_地方配套按人均增幅控制8.31（调整结案率后）xl 2" xfId="1188"/>
    <cellStyle name="好_卫生部门 3 2" xfId="1189"/>
    <cellStyle name="差_2009年一般性转移支付标准工资_地方配套按人均增幅控制8.31（调整结案率后）xl 2 2" xfId="1190"/>
    <cellStyle name="差_2009年一般性转移支付标准工资_奖励补助测算5.22测试" xfId="1191"/>
    <cellStyle name="差_2009年一般性转移支付标准工资_奖励补助测算5.22测试 2 2" xfId="1192"/>
    <cellStyle name="好_云南省2008年中小学教职工情况（教育厅提供20090101加工整理） 2 2" xfId="1193"/>
    <cellStyle name="好_03昭通 3" xfId="1194"/>
    <cellStyle name="差_2009年一般性转移支付标准工资_奖励补助测算5.23新" xfId="1195"/>
    <cellStyle name="好_03昭通 3 2" xfId="1196"/>
    <cellStyle name="差_2009年一般性转移支付标准工资_奖励补助测算5.23新 2" xfId="1197"/>
    <cellStyle name="差_2009年一般性转移支付标准工资_奖励补助测算5.23新 2 2" xfId="1198"/>
    <cellStyle name="差_2009年一般性转移支付标准工资_奖励补助测算5.24冯铸" xfId="1199"/>
    <cellStyle name="差_2009年一般性转移支付标准工资_奖励补助测算5.24冯铸 2" xfId="1200"/>
    <cellStyle name="差_2009年一般性转移支付标准工资_奖励补助测算5.24冯铸 2 2" xfId="1201"/>
    <cellStyle name="差_2009年一般性转移支付标准工资_奖励补助测算7.23" xfId="1202"/>
    <cellStyle name="差_2009年一般性转移支付标准工资_奖励补助测算7.23 2" xfId="1203"/>
    <cellStyle name="差_2009年一般性转移支付标准工资_奖励补助测算7.23 2 2" xfId="1204"/>
    <cellStyle name="差_2009年一般性转移支付标准工资_奖励补助测算7.25" xfId="1205"/>
    <cellStyle name="差_2009年一般性转移支付标准工资_奖励补助测算7.25 (version 1) (version 1)" xfId="1206"/>
    <cellStyle name="差_2009年一般性转移支付标准工资_奖励补助测算7.25 10" xfId="1207"/>
    <cellStyle name="差_2009年一般性转移支付标准工资_奖励补助测算7.25 11" xfId="1208"/>
    <cellStyle name="差_2009年一般性转移支付标准工资_奖励补助测算7.25 2" xfId="1209"/>
    <cellStyle name="差_2009年一般性转移支付标准工资_奖励补助测算7.25 2 2" xfId="1210"/>
    <cellStyle name="差_2009年一般性转移支付标准工资_奖励补助测算7.25 3" xfId="1211"/>
    <cellStyle name="差_2009年一般性转移支付标准工资_奖励补助测算7.25 5" xfId="1212"/>
    <cellStyle name="常规 14 2" xfId="1213"/>
    <cellStyle name="差_2009年一般性转移支付标准工资_奖励补助测算7.25 6" xfId="1214"/>
    <cellStyle name="常规 14 3" xfId="1215"/>
    <cellStyle name="差_2009年一般性转移支付标准工资_奖励补助测算7.25 7" xfId="1216"/>
    <cellStyle name="常规 14 4" xfId="1217"/>
    <cellStyle name="差_2009年一般性转移支付标准工资_奖励补助测算7.25 8" xfId="1218"/>
    <cellStyle name="差_2009年一般性转移支付标准工资_奖励补助测算7.25 9" xfId="1219"/>
    <cellStyle name="差_530623_2006年县级财政报表附表" xfId="1220"/>
    <cellStyle name="差_530623_2006年县级财政报表附表 3" xfId="1221"/>
    <cellStyle name="差_530623_2006年县级财政报表附表 3 2" xfId="1222"/>
    <cellStyle name="差_530629_2006年县级财政报表附表" xfId="1223"/>
    <cellStyle name="差_530629_2006年县级财政报表附表 2" xfId="1224"/>
    <cellStyle name="常规 23 4" xfId="1225"/>
    <cellStyle name="常规 18 4" xfId="1226"/>
    <cellStyle name="差_530629_2006年县级财政报表附表 2 2" xfId="1227"/>
    <cellStyle name="差_5334_2006年迪庆县级财政报表附表" xfId="1228"/>
    <cellStyle name="差_5334_2006年迪庆县级财政报表附表 2" xfId="1229"/>
    <cellStyle name="常规 2 6 3" xfId="1230"/>
    <cellStyle name="差_5334_2006年迪庆县级财政报表附表 2 2" xfId="1231"/>
    <cellStyle name="好_地方配套按人均增幅控制8.31（调整结案率后）xl" xfId="1232"/>
    <cellStyle name="差_Book1" xfId="1233"/>
    <cellStyle name="差_Book1_1" xfId="1234"/>
    <cellStyle name="差_地方配套按人均增幅控制8.30一般预算平均增幅、人均可用财力平均增幅两次控制、社会治安系数调整、案件数调整xl" xfId="1235"/>
    <cellStyle name="差_Book1_1 2" xfId="1236"/>
    <cellStyle name="好_奖励补助测算7.25 15" xfId="1237"/>
    <cellStyle name="差_地方配套按人均增幅控制8.30一般预算平均增幅、人均可用财力平均增幅两次控制、社会治安系数调整、案件数调整xl 2" xfId="1238"/>
    <cellStyle name="差_Book1_1 2 2" xfId="1239"/>
    <cellStyle name="好_2009年一般性转移支付标准工资_不用软件计算9.1不考虑经费管理评价xl" xfId="1240"/>
    <cellStyle name="差_Book1_2" xfId="1241"/>
    <cellStyle name="好_2009年一般性转移支付标准工资_不用软件计算9.1不考虑经费管理评价xl 3 2" xfId="1242"/>
    <cellStyle name="差_Book1_2 3 2" xfId="1243"/>
    <cellStyle name="差_Book1_县公司 2" xfId="1244"/>
    <cellStyle name="差_Book1_县公司 2 2" xfId="1245"/>
    <cellStyle name="差_Book1_银行账户情况表_2010年12月 2" xfId="1246"/>
    <cellStyle name="差_Book1_银行账户情况表_2010年12月 2 2" xfId="1247"/>
    <cellStyle name="汇总 2 2" xfId="1248"/>
    <cellStyle name="差_Book2 2 2" xfId="1249"/>
    <cellStyle name="差_M01-2(州市补助收入) 2 2" xfId="1250"/>
    <cellStyle name="差_M03" xfId="1251"/>
    <cellStyle name="差_M03 2" xfId="1252"/>
    <cellStyle name="好_Book1_2 4" xfId="1253"/>
    <cellStyle name="差_M03 2 2" xfId="1254"/>
    <cellStyle name="差_不用软件计算9.1不考虑经费管理评价xl" xfId="1255"/>
    <cellStyle name="差_不用软件计算9.1不考虑经费管理评价xl 2" xfId="1256"/>
    <cellStyle name="差_不用软件计算9.1不考虑经费管理评价xl 2 2" xfId="1257"/>
    <cellStyle name="差_财政供养人员" xfId="1258"/>
    <cellStyle name="差_财政供养人员 2" xfId="1259"/>
    <cellStyle name="差_财政供养人员 2 2" xfId="1260"/>
    <cellStyle name="常规 2 12" xfId="1261"/>
    <cellStyle name="差_财政支出对上级的依赖程度" xfId="1262"/>
    <cellStyle name="差_城建部门" xfId="1263"/>
    <cellStyle name="差_城建部门 2" xfId="1264"/>
    <cellStyle name="差_地方配套按人均增幅控制8.30xl" xfId="1265"/>
    <cellStyle name="强调 2" xfId="1266"/>
    <cellStyle name="差_地方配套按人均增幅控制8.30一般预算平均增幅、人均可用财力平均增幅两次控制、社会治安系数调整、案件数调整xl 2 2" xfId="1267"/>
    <cellStyle name="差_地方配套按人均增幅控制8.31（调整结案率后）xl" xfId="1268"/>
    <cellStyle name="差_地方配套按人均增幅控制8.31（调整结案率后）xl 2" xfId="1269"/>
    <cellStyle name="差_地方配套按人均增幅控制8.31（调整结案率后）xl 2 2" xfId="1270"/>
    <cellStyle name="差_第五部分(才淼、饶永宏）" xfId="1271"/>
    <cellStyle name="差_第五部分(才淼、饶永宏） 2" xfId="1272"/>
    <cellStyle name="差_第五部分(才淼、饶永宏） 2 2" xfId="1273"/>
    <cellStyle name="千位分隔 5 2" xfId="1274"/>
    <cellStyle name="差_第一部分：综合全" xfId="1275"/>
    <cellStyle name="差_第一部分：综合全 2" xfId="1276"/>
    <cellStyle name="日期 3" xfId="1277"/>
    <cellStyle name="差_高中教师人数（教育厅1.6日提供）" xfId="1278"/>
    <cellStyle name="差_高中教师人数（教育厅1.6日提供） 2" xfId="1279"/>
    <cellStyle name="常规 22 7" xfId="1280"/>
    <cellStyle name="差_高中教师人数（教育厅1.6日提供） 2 2" xfId="1281"/>
    <cellStyle name="差_汇总" xfId="1282"/>
    <cellStyle name="差_汇总 2" xfId="1283"/>
    <cellStyle name="差_汇总 2 2" xfId="1284"/>
    <cellStyle name="差_汇总-县级财政报表附表" xfId="1285"/>
    <cellStyle name="差_汇总-县级财政报表附表 2" xfId="1286"/>
    <cellStyle name="好_奖励补助测算7.25 11" xfId="1287"/>
    <cellStyle name="差_汇总-县级财政报表附表 3 2" xfId="1288"/>
    <cellStyle name="差_基础数据分析" xfId="1289"/>
    <cellStyle name="差_检验表" xfId="1290"/>
    <cellStyle name="差_检验表 2" xfId="1291"/>
    <cellStyle name="差_银行账户情况表_2010年12月 2 2" xfId="1292"/>
    <cellStyle name="差_检验表（调整后）" xfId="1293"/>
    <cellStyle name="好_县级公安机关公用经费标准奖励测算方案（定稿）" xfId="1294"/>
    <cellStyle name="差_检验表（调整后） 2" xfId="1295"/>
    <cellStyle name="差_建行" xfId="1296"/>
    <cellStyle name="差_建行 2" xfId="1297"/>
    <cellStyle name="差_建行 2 2" xfId="1298"/>
    <cellStyle name="差_奖励补助测算5.22测试" xfId="1299"/>
    <cellStyle name="差_奖励补助测算5.22测试 2" xfId="1300"/>
    <cellStyle name="差_奖励补助测算5.22测试 2 2" xfId="1301"/>
    <cellStyle name="日期" xfId="1302"/>
    <cellStyle name="差_奖励补助测算5.23新" xfId="1303"/>
    <cellStyle name="日期 2" xfId="1304"/>
    <cellStyle name="差_奖励补助测算5.23新 2" xfId="1305"/>
    <cellStyle name="差_奖励补助测算5.23新 2 2" xfId="1306"/>
    <cellStyle name="好_2006年在职人员情况 2 2" xfId="1307"/>
    <cellStyle name="差_奖励补助测算5.24冯铸" xfId="1308"/>
    <cellStyle name="常规 11 4" xfId="1309"/>
    <cellStyle name="差_奖励补助测算5.24冯铸 2" xfId="1310"/>
    <cellStyle name="差_奖励补助测算5.24冯铸 2 2" xfId="1311"/>
    <cellStyle name="差_奖励补助测算7.23" xfId="1312"/>
    <cellStyle name="差_奖励补助测算7.23 2" xfId="1313"/>
    <cellStyle name="差_奖励补助测算7.23 2 2" xfId="1314"/>
    <cellStyle name="差_奖励补助测算7.25" xfId="1315"/>
    <cellStyle name="好_教育厅提供义务教育及高中教师人数（2009年1月6日） 2 2" xfId="1316"/>
    <cellStyle name="差_奖励补助测算7.25 6" xfId="1317"/>
    <cellStyle name="差_奖励补助测算7.25 11" xfId="1318"/>
    <cellStyle name="差_奖励补助测算7.25 3" xfId="1319"/>
    <cellStyle name="差_奖励补助测算7.25 3 2" xfId="1320"/>
    <cellStyle name="差_奖励补助测算7.25 4" xfId="1321"/>
    <cellStyle name="差_奖励补助测算7.25 4 2" xfId="1322"/>
    <cellStyle name="差_奖励补助测算7.25 7" xfId="1323"/>
    <cellStyle name="差_奖励补助测算7.25 8" xfId="1324"/>
    <cellStyle name="好_重点项目表2012 (2)" xfId="1325"/>
    <cellStyle name="差_奖励补助测算7.25 9" xfId="1326"/>
    <cellStyle name="好_地方配套按人均增幅控制8.30xl 3 2" xfId="1327"/>
    <cellStyle name="差_教育厅提供义务教育及高中教师人数（2009年1月6日） 2" xfId="1328"/>
    <cellStyle name="差_教育厅提供义务教育及高中教师人数（2009年1月6日） 2 2" xfId="1329"/>
    <cellStyle name="差_历年教师人数" xfId="1330"/>
    <cellStyle name="差_历年教师人数 2" xfId="1331"/>
    <cellStyle name="差_丽江汇总" xfId="1332"/>
    <cellStyle name="差_丽江汇总 2" xfId="1333"/>
    <cellStyle name="差_三季度－表二" xfId="1334"/>
    <cellStyle name="差_三季度－表二 2" xfId="1335"/>
    <cellStyle name="差_三季度－表二 2 2" xfId="1336"/>
    <cellStyle name="链接单元格 2 2" xfId="1337"/>
    <cellStyle name="货币 2 2 3" xfId="1338"/>
    <cellStyle name="差_卫生部门" xfId="1339"/>
    <cellStyle name="差_卫生部门 2" xfId="1340"/>
    <cellStyle name="常规 2 5 4" xfId="1341"/>
    <cellStyle name="差_卫生部门 2 2" xfId="1342"/>
    <cellStyle name="好_2009年一般性转移支付标准工资_奖励补助测算7.23 3 2" xfId="1343"/>
    <cellStyle name="差_文体广播部门" xfId="1344"/>
    <cellStyle name="差_文体广播部门 2" xfId="1345"/>
    <cellStyle name="差_下半年禁毒办案经费分配2544.3万元" xfId="1346"/>
    <cellStyle name="差_下半年禁毒办案经费分配2544.3万元 2" xfId="1347"/>
    <cellStyle name="差_下半年禁吸戒毒经费1000万元" xfId="1348"/>
    <cellStyle name="差_下半年禁吸戒毒经费1000万元 2" xfId="1349"/>
    <cellStyle name="差_下半年禁吸戒毒经费1000万元 2 2" xfId="1350"/>
    <cellStyle name="差_县公司" xfId="1351"/>
    <cellStyle name="输出 2 3" xfId="1352"/>
    <cellStyle name="差_县公司 2" xfId="1353"/>
    <cellStyle name="差_县公司 2 2" xfId="1354"/>
    <cellStyle name="好_~4190974 2" xfId="1355"/>
    <cellStyle name="差_县级公安机关公用经费标准奖励测算方案（定稿）" xfId="1356"/>
    <cellStyle name="好_~4190974 2 2" xfId="1357"/>
    <cellStyle name="差_县级公安机关公用经费标准奖励测算方案（定稿） 2" xfId="1358"/>
    <cellStyle name="差_县级公安机关公用经费标准奖励测算方案（定稿） 2 2" xfId="1359"/>
    <cellStyle name="差_县级基础数据" xfId="1360"/>
    <cellStyle name="差_县级基础数据 2" xfId="1361"/>
    <cellStyle name="差_业务工作量指标 2" xfId="1362"/>
    <cellStyle name="差_业务工作量指标 2 2" xfId="1363"/>
    <cellStyle name="好_2007年检察院案件数 3 2" xfId="1364"/>
    <cellStyle name="差_义务教育阶段教职工人数（教育厅提供最终） 2 2" xfId="1365"/>
    <cellStyle name="差_云南农村义务教育统计表 2" xfId="1366"/>
    <cellStyle name="差_云南农村义务教育统计表 2 2" xfId="1367"/>
    <cellStyle name="好_11大理 2" xfId="1368"/>
    <cellStyle name="差_云南省2008年中小学教师人数统计表" xfId="1369"/>
    <cellStyle name="好_11大理 2 2" xfId="1370"/>
    <cellStyle name="差_云南省2008年中小学教师人数统计表 2" xfId="1371"/>
    <cellStyle name="强调 3 4 2" xfId="1372"/>
    <cellStyle name="好_05玉溪 2" xfId="1373"/>
    <cellStyle name="差_云南省2008年中小学教职工情况（教育厅提供20090101加工整理）" xfId="1374"/>
    <cellStyle name="好_05玉溪 2 2" xfId="1375"/>
    <cellStyle name="差_云南省2008年中小学教职工情况（教育厅提供20090101加工整理） 2" xfId="1376"/>
    <cellStyle name="差_云南省2008年中小学教职工情况（教育厅提供20090101加工整理） 2 2" xfId="1377"/>
    <cellStyle name="差_云南省2008年转移支付测算——州市本级考核部分及政策性测算" xfId="1378"/>
    <cellStyle name="差_云南省2008年转移支付测算——州市本级考核部分及政策性测算 2" xfId="1379"/>
    <cellStyle name="分级显示行_1_13区汇总" xfId="1380"/>
    <cellStyle name="差_云南省2008年转移支付测算——州市本级考核部分及政策性测算 2 2" xfId="1381"/>
    <cellStyle name="常规 22 3" xfId="1382"/>
    <cellStyle name="常规 17 3" xfId="1383"/>
    <cellStyle name="差_云南水利电力有限公司" xfId="1384"/>
    <cellStyle name="常规 22 3 2" xfId="1385"/>
    <cellStyle name="差_云南水利电力有限公司 2" xfId="1386"/>
    <cellStyle name="差_云南水利电力有限公司 2 2" xfId="1387"/>
    <cellStyle name="差_指标四" xfId="1388"/>
    <cellStyle name="差_指标四 2" xfId="1389"/>
    <cellStyle name="好_奖励补助测算5.23新" xfId="1390"/>
    <cellStyle name="差_指标五" xfId="1391"/>
    <cellStyle name="好_奖励补助测算5.23新 2" xfId="1392"/>
    <cellStyle name="差_指标五 2" xfId="1393"/>
    <cellStyle name="好_2009年一般性转移支付标准工资_地方配套按人均增幅控制8.31（调整结案率后）xl 2 2" xfId="1394"/>
    <cellStyle name="差_重点项目表2012 (2)" xfId="1395"/>
    <cellStyle name="差_重点项目表2012 (2) 2" xfId="1396"/>
    <cellStyle name="差_重点项目表2012 (2) 2 2" xfId="1397"/>
    <cellStyle name="好_M01-2(州市补助收入) 2 2" xfId="1398"/>
    <cellStyle name="常规 10 2 2 2" xfId="1399"/>
    <cellStyle name="好_M01-2(州市补助收入) 3" xfId="1400"/>
    <cellStyle name="常规 10 2 3" xfId="1401"/>
    <cellStyle name="常规 10 4" xfId="1402"/>
    <cellStyle name="常规 11 2" xfId="1403"/>
    <cellStyle name="常规 12 2" xfId="1404"/>
    <cellStyle name="常规 12 3" xfId="1405"/>
    <cellStyle name="好_11大理" xfId="1406"/>
    <cellStyle name="常规 12 4" xfId="1407"/>
    <cellStyle name="常规 13" xfId="1408"/>
    <cellStyle name="常规 13 2" xfId="1409"/>
    <cellStyle name="常规 13 3" xfId="1410"/>
    <cellStyle name="常规 20 2" xfId="1411"/>
    <cellStyle name="常规 15 2" xfId="1412"/>
    <cellStyle name="常规 20 2 2" xfId="1413"/>
    <cellStyle name="常规 15 2 2" xfId="1414"/>
    <cellStyle name="常规 20 3" xfId="1415"/>
    <cellStyle name="常规 15 3" xfId="1416"/>
    <cellStyle name="常规 20 4" xfId="1417"/>
    <cellStyle name="常规 15 4" xfId="1418"/>
    <cellStyle name="适中 2 2" xfId="1419"/>
    <cellStyle name="常规 20 5" xfId="1420"/>
    <cellStyle name="常规 15 5" xfId="1421"/>
    <cellStyle name="常规 21 2" xfId="1422"/>
    <cellStyle name="常规 16 2" xfId="1423"/>
    <cellStyle name="常规 16 2 2" xfId="1424"/>
    <cellStyle name="常规 16 2 3" xfId="1425"/>
    <cellStyle name="常规 21 3" xfId="1426"/>
    <cellStyle name="常规 16 3" xfId="1427"/>
    <cellStyle name="常规 21 4" xfId="1428"/>
    <cellStyle name="常规 16 4" xfId="1429"/>
    <cellStyle name="常规 16 5" xfId="1430"/>
    <cellStyle name="常规 22" xfId="1431"/>
    <cellStyle name="常规 17" xfId="1432"/>
    <cellStyle name="常规 22 2" xfId="1433"/>
    <cellStyle name="常规 17 2" xfId="1434"/>
    <cellStyle name="常规 22 2 2" xfId="1435"/>
    <cellStyle name="常规 17 2 2" xfId="1436"/>
    <cellStyle name="常规 17 2 3" xfId="1437"/>
    <cellStyle name="常规 22 4" xfId="1438"/>
    <cellStyle name="常规 17 4" xfId="1439"/>
    <cellStyle name="常规 22 5" xfId="1440"/>
    <cellStyle name="常规 17 5" xfId="1441"/>
    <cellStyle name="常规 23" xfId="1442"/>
    <cellStyle name="常规 18" xfId="1443"/>
    <cellStyle name="常规 23 2" xfId="1444"/>
    <cellStyle name="常规 18 2" xfId="1445"/>
    <cellStyle name="常规 18 2 2" xfId="1446"/>
    <cellStyle name="常规 18 2 3" xfId="1447"/>
    <cellStyle name="常规 23 3" xfId="1448"/>
    <cellStyle name="常规 18 3" xfId="1449"/>
    <cellStyle name="常规 18 3 2" xfId="1450"/>
    <cellStyle name="常规 18 5" xfId="1451"/>
    <cellStyle name="常规 18 6" xfId="1452"/>
    <cellStyle name="常规 24" xfId="1453"/>
    <cellStyle name="常规 19" xfId="1454"/>
    <cellStyle name="常规 24 2" xfId="1455"/>
    <cellStyle name="常规 19 2" xfId="1456"/>
    <cellStyle name="常规 19 2 2" xfId="1457"/>
    <cellStyle name="常规 19 2 3" xfId="1458"/>
    <cellStyle name="常规 24 3" xfId="1459"/>
    <cellStyle name="常规 19 3" xfId="1460"/>
    <cellStyle name="常规 19 3 2" xfId="1461"/>
    <cellStyle name="常规 24 4" xfId="1462"/>
    <cellStyle name="常规 19 4" xfId="1463"/>
    <cellStyle name="常规 19 6" xfId="1464"/>
    <cellStyle name="常规 2" xfId="1465"/>
    <cellStyle name="常规 2 10" xfId="1466"/>
    <cellStyle name="常规 2 11" xfId="1467"/>
    <cellStyle name="常规 2 2" xfId="1468"/>
    <cellStyle name="常规 2 2 2" xfId="1469"/>
    <cellStyle name="常规 2 2 2 2 2" xfId="1470"/>
    <cellStyle name="常规 2 2 2 3" xfId="1471"/>
    <cellStyle name="常规 2 2 2 3 2" xfId="1472"/>
    <cellStyle name="强调文字颜色 1 2" xfId="1473"/>
    <cellStyle name="常规 2 2 2 4 2" xfId="1474"/>
    <cellStyle name="常规 2 2 2 4 3" xfId="1475"/>
    <cellStyle name="常规 2 2 3" xfId="1476"/>
    <cellStyle name="常规 2 2 4" xfId="1477"/>
    <cellStyle name="常规 2 2 5" xfId="1478"/>
    <cellStyle name="常规 2 3" xfId="1479"/>
    <cellStyle name="常规 2 3 2" xfId="1480"/>
    <cellStyle name="常规 2 3 2 2" xfId="1481"/>
    <cellStyle name="常规 2 3 2 2 2" xfId="1482"/>
    <cellStyle name="常规 2 3 2 3" xfId="1483"/>
    <cellStyle name="常规 2 3 3" xfId="1484"/>
    <cellStyle name="常规 2 4" xfId="1485"/>
    <cellStyle name="常规 2 4 2" xfId="1486"/>
    <cellStyle name="常规 2 4 2 2" xfId="1487"/>
    <cellStyle name="输出 2 2 2" xfId="1488"/>
    <cellStyle name="常规 2 4 2 3" xfId="1489"/>
    <cellStyle name="常规 2 4 3" xfId="1490"/>
    <cellStyle name="常规 2 4 4" xfId="1491"/>
    <cellStyle name="常规 2 4 5" xfId="1492"/>
    <cellStyle name="常规 2 5" xfId="1493"/>
    <cellStyle name="常规 2 5 2" xfId="1494"/>
    <cellStyle name="常规 2 5 3" xfId="1495"/>
    <cellStyle name="常规 2 6" xfId="1496"/>
    <cellStyle name="常规 2 6 4" xfId="1497"/>
    <cellStyle name="常规 2 7" xfId="1498"/>
    <cellStyle name="常规 2 7 3" xfId="1499"/>
    <cellStyle name="好_三季度－表二 2" xfId="1500"/>
    <cellStyle name="常规 2 7 4" xfId="1501"/>
    <cellStyle name="输入 2" xfId="1502"/>
    <cellStyle name="常规 2 8" xfId="1503"/>
    <cellStyle name="输入 2 2" xfId="1504"/>
    <cellStyle name="常规 2 8 2" xfId="1505"/>
    <cellStyle name="输入 2 3" xfId="1506"/>
    <cellStyle name="常规 2 8 3" xfId="1507"/>
    <cellStyle name="常规 2 9" xfId="1508"/>
    <cellStyle name="常规 2 9 2" xfId="1509"/>
    <cellStyle name="常规 2 9 2 2" xfId="1510"/>
    <cellStyle name="常规 2 9 3" xfId="1511"/>
    <cellStyle name="常规 2 9 5" xfId="1512"/>
    <cellStyle name="常规 2 9 5 2 2" xfId="1513"/>
    <cellStyle name="常规 2_02-2008决算报表格式" xfId="1514"/>
    <cellStyle name="常规 22 3 3" xfId="1515"/>
    <cellStyle name="常规 22 4 2" xfId="1516"/>
    <cellStyle name="常规 22 4 3" xfId="1517"/>
    <cellStyle name="常规 22 6" xfId="1518"/>
    <cellStyle name="常规 30 2" xfId="1519"/>
    <cellStyle name="常规 25 2" xfId="1520"/>
    <cellStyle name="常规 25 3" xfId="1521"/>
    <cellStyle name="常规 27 2" xfId="1522"/>
    <cellStyle name="常规 33" xfId="1523"/>
    <cellStyle name="常规 28" xfId="1524"/>
    <cellStyle name="常规 34" xfId="1525"/>
    <cellStyle name="常规 29" xfId="1526"/>
    <cellStyle name="常规 3" xfId="1527"/>
    <cellStyle name="常规 3 2" xfId="1528"/>
    <cellStyle name="常规 3 2 2" xfId="1529"/>
    <cellStyle name="常规 3 3" xfId="1530"/>
    <cellStyle name="常规 3 3 2" xfId="1531"/>
    <cellStyle name="常规 3 3 3" xfId="1532"/>
    <cellStyle name="常规 3 4" xfId="1533"/>
    <cellStyle name="常规 3 4 2" xfId="1534"/>
    <cellStyle name="常规 3 5" xfId="1535"/>
    <cellStyle name="常规 3 7" xfId="1536"/>
    <cellStyle name="常规 3 8" xfId="1537"/>
    <cellStyle name="常规 40" xfId="1538"/>
    <cellStyle name="常规 35" xfId="1539"/>
    <cellStyle name="常规 36" xfId="1540"/>
    <cellStyle name="常规 4" xfId="1541"/>
    <cellStyle name="常规 4 12" xfId="1542"/>
    <cellStyle name="常规 4 12 2 2" xfId="1543"/>
    <cellStyle name="常规 4 2" xfId="1544"/>
    <cellStyle name="常规 4 4" xfId="1545"/>
    <cellStyle name="常规 4 2 2" xfId="1546"/>
    <cellStyle name="常规 4 3" xfId="1547"/>
    <cellStyle name="常规 5 4" xfId="1548"/>
    <cellStyle name="常规 4 3 2" xfId="1549"/>
    <cellStyle name="常规 6 4" xfId="1550"/>
    <cellStyle name="常规 4 4 2" xfId="1551"/>
    <cellStyle name="常规 4 5" xfId="1552"/>
    <cellStyle name="常规 4 6" xfId="1553"/>
    <cellStyle name="常规 4 7" xfId="1554"/>
    <cellStyle name="常规 4 8" xfId="1555"/>
    <cellStyle name="貨幣_SGV" xfId="1556"/>
    <cellStyle name="常规 40 2" xfId="1557"/>
    <cellStyle name="常规 40 2 2" xfId="1558"/>
    <cellStyle name="常规 40 2 3" xfId="1559"/>
    <cellStyle name="常规 40 3" xfId="1560"/>
    <cellStyle name="常规 40 3 2" xfId="1561"/>
    <cellStyle name="常规 40 4" xfId="1562"/>
    <cellStyle name="常规 40 5" xfId="1563"/>
    <cellStyle name="常规 5 2" xfId="1564"/>
    <cellStyle name="常规 5 2 2" xfId="1565"/>
    <cellStyle name="常规 5 2 3" xfId="1566"/>
    <cellStyle name="常规 5 2_2009年1-2重点建设项目及重大前期项目" xfId="1567"/>
    <cellStyle name="常规 5 3" xfId="1568"/>
    <cellStyle name="常规 5 6" xfId="1569"/>
    <cellStyle name="常规 6" xfId="1570"/>
    <cellStyle name="常规 6 2" xfId="1571"/>
    <cellStyle name="常规 6 2 2" xfId="1572"/>
    <cellStyle name="好_财政供养人员" xfId="1573"/>
    <cellStyle name="常规 6 3" xfId="1574"/>
    <cellStyle name="常规 7 2" xfId="1575"/>
    <cellStyle name="常规 7 2 2" xfId="1576"/>
    <cellStyle name="常规 7 2 3" xfId="1577"/>
    <cellStyle name="常规 7 3" xfId="1578"/>
    <cellStyle name="常规 7 4" xfId="1579"/>
    <cellStyle name="常规 7 5" xfId="1580"/>
    <cellStyle name="好_第五部分(才淼、饶永宏） 2" xfId="1581"/>
    <cellStyle name="常规 8" xfId="1582"/>
    <cellStyle name="好_第五部分(才淼、饶永宏） 2 2" xfId="1583"/>
    <cellStyle name="常规 8 2" xfId="1584"/>
    <cellStyle name="常规 8 3" xfId="1585"/>
    <cellStyle name="常规 8 4" xfId="1586"/>
    <cellStyle name="好_第五部分(才淼、饶永宏） 3" xfId="1587"/>
    <cellStyle name="常规 9" xfId="1588"/>
    <cellStyle name="常规 9 3" xfId="1589"/>
    <cellStyle name="常规 9 4" xfId="1590"/>
    <cellStyle name="常规_2014年人大报告表2014.1.15(正确）" xfId="1591"/>
    <cellStyle name="好_云南农村义务教育统计表 3 2" xfId="1592"/>
    <cellStyle name="超级链接 2 2" xfId="1593"/>
    <cellStyle name="好_奖励补助测算5.24冯铸 2 2" xfId="1594"/>
    <cellStyle name="分级显示列_1_Book1" xfId="1595"/>
    <cellStyle name="好 2 2" xfId="1596"/>
    <cellStyle name="好 3" xfId="1597"/>
    <cellStyle name="好 3 2" xfId="1598"/>
    <cellStyle name="好_~4190974" xfId="1599"/>
    <cellStyle name="好_~4190974 3" xfId="1600"/>
    <cellStyle name="好_银行账户情况表_2010年12月" xfId="1601"/>
    <cellStyle name="好_高中教师人数（教育厅1.6日提供）" xfId="1602"/>
    <cellStyle name="好_~5676413" xfId="1603"/>
    <cellStyle name="好_00省级(打印) 2 2" xfId="1604"/>
    <cellStyle name="好_00省级(打印) 3 2" xfId="1605"/>
    <cellStyle name="好_00省级(定稿)" xfId="1606"/>
    <cellStyle name="好_00省级(定稿) 2" xfId="1607"/>
    <cellStyle name="好_00省级(定稿) 3" xfId="1608"/>
    <cellStyle name="好_00省级(定稿) 3 2" xfId="1609"/>
    <cellStyle name="好_03昭通" xfId="1610"/>
    <cellStyle name="好_03昭通 2 2" xfId="1611"/>
    <cellStyle name="好_0502通海县 2" xfId="1612"/>
    <cellStyle name="好_0502通海县 3" xfId="1613"/>
    <cellStyle name="好_0502通海县 3 2" xfId="1614"/>
    <cellStyle name="强调 3 4" xfId="1615"/>
    <cellStyle name="好_05玉溪" xfId="1616"/>
    <cellStyle name="好_05玉溪 3" xfId="1617"/>
    <cellStyle name="好_05玉溪 3 2" xfId="1618"/>
    <cellStyle name="好_0605石屏县 2" xfId="1619"/>
    <cellStyle name="好_0605石屏县 3" xfId="1620"/>
    <cellStyle name="好_0605石屏县 3 2" xfId="1621"/>
    <cellStyle name="好_1003牟定县" xfId="1622"/>
    <cellStyle name="好_1003牟定县 2" xfId="1623"/>
    <cellStyle name="好_1003牟定县 2 2" xfId="1624"/>
    <cellStyle name="好_1110洱源县" xfId="1625"/>
    <cellStyle name="好_1110洱源县 3" xfId="1626"/>
    <cellStyle name="好_1110洱源县 3 2" xfId="1627"/>
    <cellStyle name="霓付 [0]_ +Foil &amp; -FOIL &amp; PAPER" xfId="1628"/>
    <cellStyle name="好_11大理 3" xfId="1629"/>
    <cellStyle name="好_11大理 3 2" xfId="1630"/>
    <cellStyle name="好_2、土地面积、人口、粮食产量基本情况" xfId="1631"/>
    <cellStyle name="好_2、土地面积、人口、粮食产量基本情况 2" xfId="1632"/>
    <cellStyle name="好_2、土地面积、人口、粮食产量基本情况 2 2" xfId="1633"/>
    <cellStyle name="好_2、土地面积、人口、粮食产量基本情况 3" xfId="1634"/>
    <cellStyle name="好_2、土地面积、人口、粮食产量基本情况 3 2" xfId="1635"/>
    <cellStyle name="好_2006年基础数据" xfId="1636"/>
    <cellStyle name="好_教师绩效工资测算表（离退休按各地上报数测算）2009年1月1日" xfId="1637"/>
    <cellStyle name="好_2006年基础数据 2" xfId="1638"/>
    <cellStyle name="好_教师绩效工资测算表（离退休按各地上报数测算）2009年1月1日 2" xfId="1639"/>
    <cellStyle name="好_2006年基础数据 2 2" xfId="1640"/>
    <cellStyle name="好_2006年基础数据 3" xfId="1641"/>
    <cellStyle name="好_2006年基础数据 3 2" xfId="1642"/>
    <cellStyle name="数量 2" xfId="1643"/>
    <cellStyle name="好_2006年全省财力计算表（中央、决算）" xfId="1644"/>
    <cellStyle name="好_2006年全省财力计算表（中央、决算） 2" xfId="1645"/>
    <cellStyle name="好_2006年全省财力计算表（中央、决算） 2 2" xfId="1646"/>
    <cellStyle name="好_2006年全省财力计算表（中央、决算） 3" xfId="1647"/>
    <cellStyle name="好_2006年水利统计指标统计表" xfId="1648"/>
    <cellStyle name="好_2006年水利统计指标统计表 2" xfId="1649"/>
    <cellStyle name="好_2006年水利统计指标统计表 2 2" xfId="1650"/>
    <cellStyle name="好_2006年水利统计指标统计表 3" xfId="1651"/>
    <cellStyle name="好_2006年水利统计指标统计表 3 2" xfId="1652"/>
    <cellStyle name="好_2006年在职人员情况" xfId="1653"/>
    <cellStyle name="好_2006年在职人员情况 2" xfId="1654"/>
    <cellStyle name="好_2006年在职人员情况 3" xfId="1655"/>
    <cellStyle name="好_2006年在职人员情况 3 2" xfId="1656"/>
    <cellStyle name="好_2007年检察院案件数" xfId="1657"/>
    <cellStyle name="好_2007年检察院案件数 2" xfId="1658"/>
    <cellStyle name="好_2007年检察院案件数 2 2" xfId="1659"/>
    <cellStyle name="好_2007年可用财力" xfId="1660"/>
    <cellStyle name="好_2007年人员分部门统计表" xfId="1661"/>
    <cellStyle name="好_2007年人员分部门统计表 2" xfId="1662"/>
    <cellStyle name="好_2007年人员分部门统计表 2 2" xfId="1663"/>
    <cellStyle name="好_2007年人员分部门统计表 3" xfId="1664"/>
    <cellStyle name="好_2007年人员分部门统计表 3 2" xfId="1665"/>
    <cellStyle name="㼿㼿㼿㼿㼿㼿" xfId="1666"/>
    <cellStyle name="好_2007年政法部门业务指标" xfId="1667"/>
    <cellStyle name="㼿㼿㼿㼿㼿㼿 2" xfId="1668"/>
    <cellStyle name="好_2007年政法部门业务指标 2" xfId="1669"/>
    <cellStyle name="好_2007年政法部门业务指标 2 2" xfId="1670"/>
    <cellStyle name="好_2008年县级公安保障标准落实奖励经费分配测算" xfId="1671"/>
    <cellStyle name="好_2008年县级公安保障标准落实奖励经费分配测算 2" xfId="1672"/>
    <cellStyle name="好_2008云南省分县市中小学教职工统计表（教育厅提供）" xfId="1673"/>
    <cellStyle name="好_2008云南省分县市中小学教职工统计表（教育厅提供） 2" xfId="1674"/>
    <cellStyle name="好_2008云南省分县市中小学教职工统计表（教育厅提供） 2 2" xfId="1675"/>
    <cellStyle name="好_2008云南省分县市中小学教职工统计表（教育厅提供） 3" xfId="1676"/>
    <cellStyle name="好_2008云南省分县市中小学教职工统计表（教育厅提供） 3 2" xfId="1677"/>
    <cellStyle name="好_2009年一般性转移支付标准工资" xfId="1678"/>
    <cellStyle name="好_2009年一般性转移支付标准工资 2" xfId="1679"/>
    <cellStyle name="好_2009年一般性转移支付标准工资 2 2" xfId="1680"/>
    <cellStyle name="好_2009年一般性转移支付标准工资 3" xfId="1681"/>
    <cellStyle name="好_2009年一般性转移支付标准工资 3 2" xfId="1682"/>
    <cellStyle name="好_2009年一般性转移支付标准工资_~5676413" xfId="1683"/>
    <cellStyle name="好_2009年一般性转移支付标准工资_~5676413 2" xfId="1684"/>
    <cellStyle name="好_2009年一般性转移支付标准工资_~5676413 2 2" xfId="1685"/>
    <cellStyle name="好_2009年一般性转移支付标准工资_~5676413 3" xfId="1686"/>
    <cellStyle name="好_2009年一般性转移支付标准工资_~5676413 3 2" xfId="1687"/>
    <cellStyle name="好_2009年一般性转移支付标准工资_地方配套按人均增幅控制8.30xl" xfId="1688"/>
    <cellStyle name="好_2009年一般性转移支付标准工资_地方配套按人均增幅控制8.30xl 2" xfId="1689"/>
    <cellStyle name="好_2009年一般性转移支付标准工资_地方配套按人均增幅控制8.30xl 2 2" xfId="1690"/>
    <cellStyle name="好_2009年一般性转移支付标准工资_地方配套按人均增幅控制8.30xl 3" xfId="1691"/>
    <cellStyle name="好_2009年一般性转移支付标准工资_地方配套按人均增幅控制8.30xl 3 2" xfId="1692"/>
    <cellStyle name="好_Book1_2 4 2" xfId="1693"/>
    <cellStyle name="好_2009年一般性转移支付标准工资_地方配套按人均增幅控制8.30一般预算平均增幅、人均可用财力平均增幅两次控制、社会治安系数调整、案件数调整xl" xfId="1694"/>
    <cellStyle name="好_2009年一般性转移支付标准工资_地方配套按人均增幅控制8.30一般预算平均增幅、人均可用财力平均增幅两次控制、社会治安系数调整、案件数调整xl 2" xfId="1695"/>
    <cellStyle name="好_2009年一般性转移支付标准工资_地方配套按人均增幅控制8.30一般预算平均增幅、人均可用财力平均增幅两次控制、社会治安系数调整、案件数调整xl 2 2" xfId="1696"/>
    <cellStyle name="好_2009年一般性转移支付标准工资_地方配套按人均增幅控制8.30一般预算平均增幅、人均可用财力平均增幅两次控制、社会治安系数调整、案件数调整xl 3" xfId="1697"/>
    <cellStyle name="好_2009年一般性转移支付标准工资_地方配套按人均增幅控制8.30一般预算平均增幅、人均可用财力平均增幅两次控制、社会治安系数调整、案件数调整xl 3 2" xfId="1698"/>
    <cellStyle name="好_2009年一般性转移支付标准工资_地方配套按人均增幅控制8.31（调整结案率后）xl 2" xfId="1699"/>
    <cellStyle name="好_2009年一般性转移支付标准工资_地方配套按人均增幅控制8.31（调整结案率后）xl 3" xfId="1700"/>
    <cellStyle name="好_2009年一般性转移支付标准工资_地方配套按人均增幅控制8.31（调整结案率后）xl 3 2" xfId="1701"/>
    <cellStyle name="好_2009年一般性转移支付标准工资_奖励补助测算5.22测试" xfId="1702"/>
    <cellStyle name="好_2009年一般性转移支付标准工资_奖励补助测算5.23新" xfId="1703"/>
    <cellStyle name="好_云南省2008年转移支付测算——州市本级考核部分及政策性测算 2 2" xfId="1704"/>
    <cellStyle name="好_2009年一般性转移支付标准工资_奖励补助测算5.23新 3" xfId="1705"/>
    <cellStyle name="好_2009年一般性转移支付标准工资_奖励补助测算5.23新 3 2" xfId="1706"/>
    <cellStyle name="好_2009年一般性转移支付标准工资_奖励补助测算5.24冯铸" xfId="1707"/>
    <cellStyle name="好_2009年一般性转移支付标准工资_奖励补助测算5.24冯铸 2" xfId="1708"/>
    <cellStyle name="好_2009年一般性转移支付标准工资_奖励补助测算5.24冯铸 2 2" xfId="1709"/>
    <cellStyle name="好_2009年一般性转移支付标准工资_奖励补助测算5.24冯铸 3" xfId="1710"/>
    <cellStyle name="好_2009年一般性转移支付标准工资_奖励补助测算7.23" xfId="1711"/>
    <cellStyle name="好_2009年一般性转移支付标准工资_奖励补助测算7.23 2" xfId="1712"/>
    <cellStyle name="好_2009年一般性转移支付标准工资_奖励补助测算7.23 2 2" xfId="1713"/>
    <cellStyle name="好_2009年一般性转移支付标准工资_奖励补助测算7.23 3" xfId="1714"/>
    <cellStyle name="好_2009年一般性转移支付标准工资_奖励补助测算7.25" xfId="1715"/>
    <cellStyle name="好_2009年一般性转移支付标准工资_奖励补助测算7.25 (version 1) (version 1)" xfId="1716"/>
    <cellStyle name="好_2009年一般性转移支付标准工资_奖励补助测算7.25 (version 1) (version 1) 2" xfId="1717"/>
    <cellStyle name="好_2009年一般性转移支付标准工资_奖励补助测算7.25 (version 1) (version 1) 2 2" xfId="1718"/>
    <cellStyle name="好_2009年一般性转移支付标准工资_奖励补助测算7.25 (version 1) (version 1) 3" xfId="1719"/>
    <cellStyle name="好_指标四" xfId="1720"/>
    <cellStyle name="好_2009年一般性转移支付标准工资_奖励补助测算7.25 (version 1) (version 1) 3 2" xfId="1721"/>
    <cellStyle name="好_2009年一般性转移支付标准工资_奖励补助测算7.25 10 2" xfId="1722"/>
    <cellStyle name="好_2009年一般性转移支付标准工资_奖励补助测算7.25 11" xfId="1723"/>
    <cellStyle name="好_2009年一般性转移支付标准工资_奖励补助测算7.25 12" xfId="1724"/>
    <cellStyle name="好_2009年一般性转移支付标准工资_奖励补助测算7.25 13" xfId="1725"/>
    <cellStyle name="好_2009年一般性转移支付标准工资_奖励补助测算7.25 14" xfId="1726"/>
    <cellStyle name="好_2009年一般性转移支付标准工资_奖励补助测算7.25 15" xfId="1727"/>
    <cellStyle name="好_2009年一般性转移支付标准工资_奖励补助测算7.25 16" xfId="1728"/>
    <cellStyle name="好_2009年一般性转移支付标准工资_奖励补助测算7.25 17" xfId="1729"/>
    <cellStyle name="好_2009年一般性转移支付标准工资_奖励补助测算7.25 2" xfId="1730"/>
    <cellStyle name="好_2009年一般性转移支付标准工资_奖励补助测算7.25 2 2" xfId="1731"/>
    <cellStyle name="好_2009年一般性转移支付标准工资_奖励补助测算7.25 3" xfId="1732"/>
    <cellStyle name="好_2009年一般性转移支付标准工资_奖励补助测算7.25 3 2" xfId="1733"/>
    <cellStyle name="好_2009年一般性转移支付标准工资_奖励补助测算7.25 4" xfId="1734"/>
    <cellStyle name="好_2009年一般性转移支付标准工资_奖励补助测算7.25 4 2" xfId="1735"/>
    <cellStyle name="好_2009年一般性转移支付标准工资_奖励补助测算7.25 5" xfId="1736"/>
    <cellStyle name="好_2009年一般性转移支付标准工资_奖励补助测算7.25 5 2" xfId="1737"/>
    <cellStyle name="好_2009年一般性转移支付标准工资_奖励补助测算7.25 6" xfId="1738"/>
    <cellStyle name="好_2009年一般性转移支付标准工资_奖励补助测算7.25 6 2" xfId="1739"/>
    <cellStyle name="好_2009年一般性转移支付标准工资_奖励补助测算7.25 7" xfId="1740"/>
    <cellStyle name="好_2009年一般性转移支付标准工资_奖励补助测算7.25 7 2" xfId="1741"/>
    <cellStyle name="好_2009年一般性转移支付标准工资_奖励补助测算7.25 8" xfId="1742"/>
    <cellStyle name="好_2009年一般性转移支付标准工资_奖励补助测算7.25 8 2" xfId="1743"/>
    <cellStyle name="好_2009年一般性转移支付标准工资_奖励补助测算7.25 9" xfId="1744"/>
    <cellStyle name="好_530623_2006年县级财政报表附表" xfId="1745"/>
    <cellStyle name="好_530623_2006年县级财政报表附表 2 2" xfId="1746"/>
    <cellStyle name="好_530623_2006年县级财政报表附表 3" xfId="1747"/>
    <cellStyle name="好_530623_2006年县级财政报表附表 3 2" xfId="1748"/>
    <cellStyle name="货币 2 2 2" xfId="1749"/>
    <cellStyle name="好_530623_2006年县级财政报表附表 4" xfId="1750"/>
    <cellStyle name="好_530623_2006年县级财政报表附表 4 2" xfId="1751"/>
    <cellStyle name="好_530629_2006年县级财政报表附表" xfId="1752"/>
    <cellStyle name="好_530629_2006年县级财政报表附表 2" xfId="1753"/>
    <cellStyle name="好_530629_2006年县级财政报表附表 2 2" xfId="1754"/>
    <cellStyle name="好_530629_2006年县级财政报表附表 3" xfId="1755"/>
    <cellStyle name="好_530629_2006年县级财政报表附表 3 2" xfId="1756"/>
    <cellStyle name="好_5334_2006年迪庆县级财政报表附表" xfId="1757"/>
    <cellStyle name="好_5334_2006年迪庆县级财政报表附表 2 2" xfId="1758"/>
    <cellStyle name="好_5334_2006年迪庆县级财政报表附表 3" xfId="1759"/>
    <cellStyle name="好_5334_2006年迪庆县级财政报表附表 3 2" xfId="1760"/>
    <cellStyle name="好_Book1 2 2" xfId="1761"/>
    <cellStyle name="好_Book1 3" xfId="1762"/>
    <cellStyle name="好_不用软件计算9.1不考虑经费管理评价xl" xfId="1763"/>
    <cellStyle name="好_Book1 3 2" xfId="1764"/>
    <cellStyle name="好_Book1_1" xfId="1765"/>
    <cellStyle name="好_Book1_1 2" xfId="1766"/>
    <cellStyle name="好_Book1_1 2 2" xfId="1767"/>
    <cellStyle name="好_Book1_2" xfId="1768"/>
    <cellStyle name="好_Book1_2 2" xfId="1769"/>
    <cellStyle name="好_Book1_2 3" xfId="1770"/>
    <cellStyle name="好_汇总" xfId="1771"/>
    <cellStyle name="好_Book1_2 3 2" xfId="1772"/>
    <cellStyle name="好_Book1_县公司 2 2" xfId="1773"/>
    <cellStyle name="好_Book1_银行账户情况表_2010年12月" xfId="1774"/>
    <cellStyle name="好_Book1_银行账户情况表_2010年12月 2" xfId="1775"/>
    <cellStyle name="好_Book1_银行账户情况表_2010年12月 2 2" xfId="1776"/>
    <cellStyle name="强调文字颜色 6 2" xfId="1777"/>
    <cellStyle name="好_Book2" xfId="1778"/>
    <cellStyle name="强调文字颜色 6 2 2" xfId="1779"/>
    <cellStyle name="好_Book2 2" xfId="1780"/>
    <cellStyle name="好_Book2 2 2" xfId="1781"/>
    <cellStyle name="好_Book2 3" xfId="1782"/>
    <cellStyle name="好_Book2 3 2" xfId="1783"/>
    <cellStyle name="好_M03" xfId="1784"/>
    <cellStyle name="好_M03 2" xfId="1785"/>
    <cellStyle name="好_M03 2 2" xfId="1786"/>
    <cellStyle name="好_M03 3" xfId="1787"/>
    <cellStyle name="好_M03 3 2" xfId="1788"/>
    <cellStyle name="好_不用软件计算9.1不考虑经费管理评价xl 2" xfId="1789"/>
    <cellStyle name="好_不用软件计算9.1不考虑经费管理评价xl 2 2" xfId="1790"/>
    <cellStyle name="好_不用软件计算9.1不考虑经费管理评价xl 3" xfId="1791"/>
    <cellStyle name="千位分隔 5 3" xfId="1792"/>
    <cellStyle name="好_不用软件计算9.1不考虑经费管理评价xl 3 2" xfId="1793"/>
    <cellStyle name="好_财政供养人员 2" xfId="1794"/>
    <cellStyle name="好_财政供养人员 2 2" xfId="1795"/>
    <cellStyle name="好_财政供养人员 3" xfId="1796"/>
    <cellStyle name="好_财政供养人员 3 2" xfId="1797"/>
    <cellStyle name="好_财政支出对上级的依赖程度" xfId="1798"/>
    <cellStyle name="好_城建部门" xfId="1799"/>
    <cellStyle name="好_城建部门 2" xfId="1800"/>
    <cellStyle name="好_地方配套按人均增幅控制8.30xl" xfId="1801"/>
    <cellStyle name="好_地方配套按人均增幅控制8.30xl 2 2" xfId="1802"/>
    <cellStyle name="好_地方配套按人均增幅控制8.30一般预算平均增幅、人均可用财力平均增幅两次控制、社会治安系数调整、案件数调整xl" xfId="1803"/>
    <cellStyle name="好_地方配套按人均增幅控制8.30一般预算平均增幅、人均可用财力平均增幅两次控制、社会治安系数调整、案件数调整xl 2" xfId="1804"/>
    <cellStyle name="好_地方配套按人均增幅控制8.30一般预算平均增幅、人均可用财力平均增幅两次控制、社会治安系数调整、案件数调整xl 2 2" xfId="1805"/>
    <cellStyle name="好_地方配套按人均增幅控制8.30一般预算平均增幅、人均可用财力平均增幅两次控制、社会治安系数调整、案件数调整xl 3" xfId="1806"/>
    <cellStyle name="好_地方配套按人均增幅控制8.30一般预算平均增幅、人均可用财力平均增幅两次控制、社会治安系数调整、案件数调整xl 3 2" xfId="1807"/>
    <cellStyle name="好_地方配套按人均增幅控制8.31（调整结案率后）xl 3 2" xfId="1808"/>
    <cellStyle name="好_第五部分(才淼、饶永宏）" xfId="1809"/>
    <cellStyle name="好_汇总 2" xfId="1810"/>
    <cellStyle name="好_汇总 2 2" xfId="1811"/>
    <cellStyle name="好_汇总 3" xfId="1812"/>
    <cellStyle name="好_汇总 3 2" xfId="1813"/>
    <cellStyle name="好_基础数据分析" xfId="1814"/>
    <cellStyle name="好_基础数据分析 2" xfId="1815"/>
    <cellStyle name="好_基础数据分析 2 2" xfId="1816"/>
    <cellStyle name="后继超链接" xfId="1817"/>
    <cellStyle name="好_基础数据分析 3" xfId="1818"/>
    <cellStyle name="后继超链接 2" xfId="1819"/>
    <cellStyle name="好_基础数据分析 3 2" xfId="1820"/>
    <cellStyle name="好_检验表（调整后） 2" xfId="1821"/>
    <cellStyle name="好_建行" xfId="1822"/>
    <cellStyle name="好_建行 2" xfId="1823"/>
    <cellStyle name="好_建行 2 2" xfId="1824"/>
    <cellStyle name="好_建行 3" xfId="1825"/>
    <cellStyle name="好_建行 3 2" xfId="1826"/>
    <cellStyle name="好_奖励补助测算5.22测试" xfId="1827"/>
    <cellStyle name="好_奖励补助测算5.22测试 2 2" xfId="1828"/>
    <cellStyle name="好_奖励补助测算5.23新 2 2" xfId="1829"/>
    <cellStyle name="好_奖励补助测算5.23新 3" xfId="1830"/>
    <cellStyle name="好_奖励补助测算5.23新 3 2" xfId="1831"/>
    <cellStyle name="好_奖励补助测算5.24冯铸" xfId="1832"/>
    <cellStyle name="好_奖励补助测算5.24冯铸 2" xfId="1833"/>
    <cellStyle name="好_奖励补助测算5.24冯铸 3" xfId="1834"/>
    <cellStyle name="好_奖励补助测算5.24冯铸 3 2" xfId="1835"/>
    <cellStyle name="好_奖励补助测算7.23" xfId="1836"/>
    <cellStyle name="好_奖励补助测算7.23 2" xfId="1837"/>
    <cellStyle name="好_奖励补助测算7.23 2 2" xfId="1838"/>
    <cellStyle name="好_奖励补助测算7.23 3" xfId="1839"/>
    <cellStyle name="好_奖励补助测算7.25 (version 1) (version 1)" xfId="1840"/>
    <cellStyle name="好_奖励补助测算7.25 (version 1) (version 1) 2" xfId="1841"/>
    <cellStyle name="好_奖励补助测算7.25 (version 1) (version 1) 2 2" xfId="1842"/>
    <cellStyle name="好_奖励补助测算7.25 (version 1) (version 1) 3" xfId="1843"/>
    <cellStyle name="好_奖励补助测算7.25 10" xfId="1844"/>
    <cellStyle name="好_奖励补助测算7.25 10 2" xfId="1845"/>
    <cellStyle name="好_奖励补助测算7.25 12" xfId="1846"/>
    <cellStyle name="好_奖励补助测算7.25 13" xfId="1847"/>
    <cellStyle name="好_奖励补助测算7.25 14" xfId="1848"/>
    <cellStyle name="好_奖励补助测算7.25 16" xfId="1849"/>
    <cellStyle name="好_奖励补助测算7.25 17" xfId="1850"/>
    <cellStyle name="好_奖励补助测算7.25 2" xfId="1851"/>
    <cellStyle name="好_奖励补助测算7.25 2 2" xfId="1852"/>
    <cellStyle name="貨幣 [0]_SGV" xfId="1853"/>
    <cellStyle name="好_奖励补助测算7.25 3" xfId="1854"/>
    <cellStyle name="好_奖励补助测算7.25 3 2" xfId="1855"/>
    <cellStyle name="好_奖励补助测算7.25 4" xfId="1856"/>
    <cellStyle name="好_奖励补助测算7.25 4 2" xfId="1857"/>
    <cellStyle name="好_奖励补助测算7.25 5" xfId="1858"/>
    <cellStyle name="好_奖励补助测算7.25 6" xfId="1859"/>
    <cellStyle name="好_奖励补助测算7.25 7" xfId="1860"/>
    <cellStyle name="好_奖励补助测算7.25 7 2" xfId="1861"/>
    <cellStyle name="好_奖励补助测算7.25 8" xfId="1862"/>
    <cellStyle name="好_奖励补助测算7.25 8 2" xfId="1863"/>
    <cellStyle name="好_奖励补助测算7.25 9" xfId="1864"/>
    <cellStyle name="好_奖励补助测算7.25 9 2" xfId="1865"/>
    <cellStyle name="好_教育厅提供义务教育及高中教师人数（2009年1月6日）" xfId="1866"/>
    <cellStyle name="好_教育厅提供义务教育及高中教师人数（2009年1月6日） 2" xfId="1867"/>
    <cellStyle name="好_教育厅提供义务教育及高中教师人数（2009年1月6日） 3" xfId="1868"/>
    <cellStyle name="汇总 2 3" xfId="1869"/>
    <cellStyle name="好_教育厅提供义务教育及高中教师人数（2009年1月6日） 3 2" xfId="1870"/>
    <cellStyle name="好_历年教师人数 2" xfId="1871"/>
    <cellStyle name="好_丽江汇总" xfId="1872"/>
    <cellStyle name="好_丽江汇总 2" xfId="1873"/>
    <cellStyle name="好_三季度－表二" xfId="1874"/>
    <cellStyle name="好_三季度－表二 2 2" xfId="1875"/>
    <cellStyle name="好_三季度－表二 3" xfId="1876"/>
    <cellStyle name="好_三季度－表二 3 2" xfId="1877"/>
    <cellStyle name="好_卫生部门" xfId="1878"/>
    <cellStyle name="好_卫生部门 2" xfId="1879"/>
    <cellStyle name="好_卫生部门 2 2" xfId="1880"/>
    <cellStyle name="好_文体广播部门" xfId="1881"/>
    <cellStyle name="好_文体广播部门 2" xfId="1882"/>
    <cellStyle name="好_下半年禁吸戒毒经费1000万元" xfId="1883"/>
    <cellStyle name="好_下半年禁吸戒毒经费1000万元 2" xfId="1884"/>
    <cellStyle name="好_下半年禁吸戒毒经费1000万元 2 2" xfId="1885"/>
    <cellStyle name="好_下半年禁吸戒毒经费1000万元 3" xfId="1886"/>
    <cellStyle name="好_下半年禁吸戒毒经费1000万元 3 2" xfId="1887"/>
    <cellStyle name="好_县公司" xfId="1888"/>
    <cellStyle name="好_县公司 2" xfId="1889"/>
    <cellStyle name="好_县公司 2 2" xfId="1890"/>
    <cellStyle name="好_县公司 3" xfId="1891"/>
    <cellStyle name="好_县公司 3 2" xfId="1892"/>
    <cellStyle name="好_县级公安机关公用经费标准奖励测算方案（定稿） 2" xfId="1893"/>
    <cellStyle name="好_县级公安机关公用经费标准奖励测算方案（定稿） 2 2" xfId="1894"/>
    <cellStyle name="好_县级公安机关公用经费标准奖励测算方案（定稿） 3" xfId="1895"/>
    <cellStyle name="好_县级公安机关公用经费标准奖励测算方案（定稿） 3 2" xfId="1896"/>
    <cellStyle name="好_县级基础数据" xfId="1897"/>
    <cellStyle name="好_县级基础数据 2" xfId="1898"/>
    <cellStyle name="好_业务工作量指标" xfId="1899"/>
    <cellStyle name="好_业务工作量指标 2" xfId="1900"/>
    <cellStyle name="好_业务工作量指标 3" xfId="1901"/>
    <cellStyle name="好_业务工作量指标 3 2" xfId="1902"/>
    <cellStyle name="好_义务教育阶段教职工人数（教育厅提供最终）" xfId="1903"/>
    <cellStyle name="好_义务教育阶段教职工人数（教育厅提供最终） 2" xfId="1904"/>
    <cellStyle name="好_义务教育阶段教职工人数（教育厅提供最终） 2 2" xfId="1905"/>
    <cellStyle name="好_义务教育阶段教职工人数（教育厅提供最终） 3" xfId="1906"/>
    <cellStyle name="好_义务教育阶段教职工人数（教育厅提供最终） 3 2" xfId="1907"/>
    <cellStyle name="好_云南农村义务教育统计表" xfId="1908"/>
    <cellStyle name="好_云南农村义务教育统计表 2" xfId="1909"/>
    <cellStyle name="好_云南农村义务教育统计表 2 2" xfId="1910"/>
    <cellStyle name="好_云南省2008年中小学教师人数统计表" xfId="1911"/>
    <cellStyle name="好_云南省2008年中小学教师人数统计表 2" xfId="1912"/>
    <cellStyle name="好_云南省2008年中小学教职工情况（教育厅提供20090101加工整理）" xfId="1913"/>
    <cellStyle name="㼿㼿㼿㼿㼿㼿㼿㼿㼿㼿㼿? 3" xfId="1914"/>
    <cellStyle name="好_云南省2008年中小学教职工情况（教育厅提供20090101加工整理） 2" xfId="1915"/>
    <cellStyle name="好_云南省2008年中小学教职工情况（教育厅提供20090101加工整理） 3" xfId="1916"/>
    <cellStyle name="好_云南省2008年中小学教职工情况（教育厅提供20090101加工整理） 3 2" xfId="1917"/>
    <cellStyle name="好_云南省2008年转移支付测算——州市本级考核部分及政策性测算" xfId="1918"/>
    <cellStyle name="好_云南省2008年转移支付测算——州市本级考核部分及政策性测算 2" xfId="1919"/>
    <cellStyle name="好_云南省2008年转移支付测算——州市本级考核部分及政策性测算 3" xfId="1920"/>
    <cellStyle name="好_云南省2008年转移支付测算——州市本级考核部分及政策性测算 3 2" xfId="1921"/>
    <cellStyle name="好_云南水利电力有限公司 2" xfId="1922"/>
    <cellStyle name="好_云南水利电力有限公司 2 2" xfId="1923"/>
    <cellStyle name="好_云南水利电力有限公司 3" xfId="1924"/>
    <cellStyle name="好_云南水利电力有限公司 3 2" xfId="1925"/>
    <cellStyle name="好_指标四 2" xfId="1926"/>
    <cellStyle name="好_指标四 2 2" xfId="1927"/>
    <cellStyle name="货币 2" xfId="1928"/>
    <cellStyle name="好_指标五" xfId="1929"/>
    <cellStyle name="货币 2 2" xfId="1930"/>
    <cellStyle name="好_指标五 2" xfId="1931"/>
    <cellStyle name="好_重点项目表2012 (2) 2" xfId="1932"/>
    <cellStyle name="好_重点项目表2012 (2) 2 2" xfId="1933"/>
    <cellStyle name="好_重点项目表2012 (2) 3" xfId="1934"/>
    <cellStyle name="好_重点项目表2012 (2) 3 2" xfId="1935"/>
    <cellStyle name="后继超级链接" xfId="1936"/>
    <cellStyle name="后继超级链接 2" xfId="1937"/>
    <cellStyle name="后继超级链接 2 2" xfId="1938"/>
    <cellStyle name="后继超链接 2 2" xfId="1939"/>
    <cellStyle name="汇总 2 2 2" xfId="1940"/>
    <cellStyle name="汇总 2 2 3" xfId="1941"/>
    <cellStyle name="汇总 2 4" xfId="1942"/>
    <cellStyle name="货币 2 2 4" xfId="1943"/>
    <cellStyle name="货币 2 3" xfId="1944"/>
    <cellStyle name="货币 2 4" xfId="1945"/>
    <cellStyle name="货币 2 5" xfId="1946"/>
    <cellStyle name="计算 2" xfId="1947"/>
    <cellStyle name="计算 2 2" xfId="1948"/>
    <cellStyle name="计算 2 2 3" xfId="1949"/>
    <cellStyle name="计算 2 4" xfId="1950"/>
    <cellStyle name="检查单元格 2" xfId="1951"/>
    <cellStyle name="检查单元格 2 2" xfId="1952"/>
    <cellStyle name="解释性文本 2" xfId="1953"/>
    <cellStyle name="解释性文本 2 2" xfId="1954"/>
    <cellStyle name="借出原因" xfId="1955"/>
    <cellStyle name="借出原因 2" xfId="1956"/>
    <cellStyle name="借出原因 3" xfId="1957"/>
    <cellStyle name="链接单元格 2" xfId="1958"/>
    <cellStyle name="霓付_ +Foil &amp; -FOIL &amp; PAPER" xfId="1959"/>
    <cellStyle name="烹拳 [0]_ +Foil &amp; -FOIL &amp; PAPER" xfId="1960"/>
    <cellStyle name="烹拳_ +Foil &amp; -FOIL &amp; PAPER" xfId="1961"/>
    <cellStyle name="普通_ 白土" xfId="1962"/>
    <cellStyle name="千分位[0]_ 白土" xfId="1963"/>
    <cellStyle name="千位[0]_ 方正PC" xfId="1964"/>
    <cellStyle name="千位_ 方正PC" xfId="1965"/>
    <cellStyle name="千位分隔 2" xfId="1966"/>
    <cellStyle name="千位分隔 2 2" xfId="1967"/>
    <cellStyle name="千位分隔 2 2 2" xfId="1968"/>
    <cellStyle name="千位分隔 2 3" xfId="1969"/>
    <cellStyle name="千位分隔 3 2 2" xfId="1970"/>
    <cellStyle name="千位分隔 3 3" xfId="1971"/>
    <cellStyle name="千位分隔 3 4" xfId="1972"/>
    <cellStyle name="千位分隔 4" xfId="1973"/>
    <cellStyle name="千位分隔 4 2" xfId="1974"/>
    <cellStyle name="千位分隔 5" xfId="1975"/>
    <cellStyle name="千位分隔 6 2" xfId="1976"/>
    <cellStyle name="千位分隔 9" xfId="1977"/>
    <cellStyle name="千位分隔[0] 2 3" xfId="1978"/>
    <cellStyle name="钎霖_4岿角利" xfId="1979"/>
    <cellStyle name="强调 1" xfId="1980"/>
    <cellStyle name="强调 1 2" xfId="1981"/>
    <cellStyle name="强调 1 2 2" xfId="1982"/>
    <cellStyle name="强调 1 3" xfId="1983"/>
    <cellStyle name="强调 1 3 2" xfId="1984"/>
    <cellStyle name="强调 2 2" xfId="1985"/>
    <cellStyle name="强调 2 2 2" xfId="1986"/>
    <cellStyle name="强调 2 3" xfId="1987"/>
    <cellStyle name="强调 2 3 2" xfId="1988"/>
    <cellStyle name="强调 2 4" xfId="1989"/>
    <cellStyle name="强调 2 4 2" xfId="1990"/>
    <cellStyle name="强调 3" xfId="1991"/>
    <cellStyle name="强调 3 2" xfId="1992"/>
    <cellStyle name="强调 3 2 2" xfId="1993"/>
    <cellStyle name="强调 3 3" xfId="1994"/>
    <cellStyle name="强调 3 3 2" xfId="1995"/>
    <cellStyle name="强调文字颜色 1 2 2" xfId="1996"/>
    <cellStyle name="强调文字颜色 2 2" xfId="1997"/>
    <cellStyle name="强调文字颜色 3 2" xfId="1998"/>
    <cellStyle name="强调文字颜色 5 2" xfId="1999"/>
    <cellStyle name="日期 4" xfId="2000"/>
    <cellStyle name="商品名称" xfId="2001"/>
    <cellStyle name="商品名称 2" xfId="2002"/>
    <cellStyle name="商品名称 3" xfId="2003"/>
    <cellStyle name="适中 2" xfId="2004"/>
    <cellStyle name="输出 2 2" xfId="2005"/>
    <cellStyle name="输出 2 2 3" xfId="2006"/>
    <cellStyle name="输出 2 4" xfId="2007"/>
    <cellStyle name="数量" xfId="2008"/>
    <cellStyle name="数量 3" xfId="2009"/>
    <cellStyle name="数字" xfId="2010"/>
    <cellStyle name="数字 2" xfId="2011"/>
    <cellStyle name="数字 2 2" xfId="2012"/>
    <cellStyle name="数字 3" xfId="2013"/>
    <cellStyle name="数字 4" xfId="2014"/>
    <cellStyle name="㼿㼿㼿㼿㼿㼿㼿㼿㼿㼿㼿?" xfId="2015"/>
    <cellStyle name="㼿㼿㼿㼿㼿㼿㼿㼿㼿㼿㼿? 2" xfId="2016"/>
    <cellStyle name="未定义" xfId="2017"/>
    <cellStyle name="未定义 2" xfId="2018"/>
    <cellStyle name="未定义 3" xfId="2019"/>
    <cellStyle name="小数" xfId="2020"/>
    <cellStyle name="小数 2" xfId="2021"/>
    <cellStyle name="小数 2 2" xfId="2022"/>
    <cellStyle name="小数 2 3" xfId="2023"/>
    <cellStyle name="样式 1" xfId="2024"/>
    <cellStyle name="样式 1 2" xfId="2025"/>
    <cellStyle name="一般_SGV" xfId="2026"/>
    <cellStyle name="昗弨_Pacific Region P&amp;L" xfId="2027"/>
    <cellStyle name="寘嬫愗傝 [0.00]_Region Orders (2)" xfId="2028"/>
    <cellStyle name="寘嬫愗傝_Region Orders (2)" xfId="2029"/>
    <cellStyle name="注释 2" xfId="2030"/>
    <cellStyle name="注释 2 2" xfId="2031"/>
    <cellStyle name="注释 2 2 2" xfId="2032"/>
    <cellStyle name="注释 2 2 3" xfId="2033"/>
    <cellStyle name="注释 2 3" xfId="2034"/>
    <cellStyle name="注释 2 4" xfId="20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T58"/>
  <sheetViews>
    <sheetView showZeros="0" tabSelected="1" topLeftCell="A21" workbookViewId="0">
      <selection activeCell="A26" sqref="$A26:$XFD58"/>
    </sheetView>
  </sheetViews>
  <sheetFormatPr defaultColWidth="8.625" defaultRowHeight="14.25"/>
  <cols>
    <col min="1" max="1" width="24.375" style="4" customWidth="1"/>
    <col min="2" max="2" width="7.125" style="4" customWidth="1"/>
    <col min="3" max="3" width="8" style="4" customWidth="1"/>
    <col min="4" max="4" width="7.875" style="4" customWidth="1"/>
    <col min="5" max="5" width="6.875" style="59" customWidth="1"/>
    <col min="6" max="6" width="7.125" style="4" customWidth="1"/>
    <col min="7" max="7" width="7.875" style="4" customWidth="1"/>
    <col min="8" max="8" width="7.125" style="4" customWidth="1"/>
    <col min="9" max="9" width="7.5" style="4" customWidth="1"/>
    <col min="10" max="225" width="8.625" style="4" customWidth="1"/>
    <col min="226" max="16384" width="8.625" style="31"/>
  </cols>
  <sheetData>
    <row r="1" ht="34.5" customHeight="1" spans="1:9">
      <c r="A1" s="60" t="s">
        <v>0</v>
      </c>
      <c r="B1" s="60"/>
      <c r="C1" s="60"/>
      <c r="D1" s="60"/>
      <c r="E1" s="61"/>
      <c r="F1" s="60"/>
      <c r="G1" s="60"/>
      <c r="H1" s="60"/>
      <c r="I1" s="60"/>
    </row>
    <row r="2" s="28" customFormat="1" ht="20.1" customHeight="1" spans="1:228">
      <c r="A2" s="62" t="s">
        <v>1</v>
      </c>
      <c r="B2" s="56"/>
      <c r="C2" s="56"/>
      <c r="D2" s="56"/>
      <c r="E2" s="56"/>
      <c r="F2" s="63"/>
      <c r="G2" s="63"/>
      <c r="H2" s="64" t="s">
        <v>2</v>
      </c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8"/>
      <c r="HS2" s="58"/>
      <c r="HT2" s="58"/>
    </row>
    <row r="3" s="28" customFormat="1" ht="30" customHeight="1" spans="1:228">
      <c r="A3" s="65" t="s">
        <v>3</v>
      </c>
      <c r="B3" s="66" t="s">
        <v>4</v>
      </c>
      <c r="C3" s="66" t="s">
        <v>5</v>
      </c>
      <c r="D3" s="67" t="s">
        <v>6</v>
      </c>
      <c r="E3" s="66" t="s">
        <v>7</v>
      </c>
      <c r="F3" s="66" t="s">
        <v>8</v>
      </c>
      <c r="G3" s="66"/>
      <c r="H3" s="66" t="s">
        <v>9</v>
      </c>
      <c r="I3" s="6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8"/>
      <c r="HS3" s="58"/>
      <c r="HT3" s="58"/>
    </row>
    <row r="4" s="28" customFormat="1" ht="23.25" customHeight="1" spans="1:228">
      <c r="A4" s="65"/>
      <c r="B4" s="66"/>
      <c r="C4" s="66"/>
      <c r="D4" s="68"/>
      <c r="E4" s="66"/>
      <c r="F4" s="66" t="s">
        <v>10</v>
      </c>
      <c r="G4" s="66" t="s">
        <v>11</v>
      </c>
      <c r="H4" s="66" t="s">
        <v>10</v>
      </c>
      <c r="I4" s="66" t="s">
        <v>11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8"/>
      <c r="HS4" s="58"/>
      <c r="HT4" s="58"/>
    </row>
    <row r="5" s="58" customFormat="1" ht="30" customHeight="1" spans="1:225">
      <c r="A5" s="69" t="s">
        <v>12</v>
      </c>
      <c r="B5" s="70">
        <v>12950</v>
      </c>
      <c r="C5" s="70">
        <v>13700</v>
      </c>
      <c r="D5" s="70">
        <v>14600</v>
      </c>
      <c r="E5" s="70">
        <v>14635</v>
      </c>
      <c r="F5" s="71">
        <f t="shared" ref="F5:F12" si="0">ROUND((E5/D5)*100,1)</f>
        <v>100.2</v>
      </c>
      <c r="G5" s="70">
        <f>E5-D5</f>
        <v>35</v>
      </c>
      <c r="H5" s="71">
        <f>ROUND((E5/B5-1)*100,1)</f>
        <v>13</v>
      </c>
      <c r="I5" s="70">
        <f>E5-B5</f>
        <v>1685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</row>
    <row r="6" s="56" customFormat="1" ht="24.95" customHeight="1" spans="1:228">
      <c r="A6" s="72" t="s">
        <v>13</v>
      </c>
      <c r="B6" s="70">
        <v>9034</v>
      </c>
      <c r="C6" s="70">
        <v>10300</v>
      </c>
      <c r="D6" s="70">
        <v>10300</v>
      </c>
      <c r="E6" s="70">
        <v>10763</v>
      </c>
      <c r="F6" s="71">
        <f t="shared" si="0"/>
        <v>104.5</v>
      </c>
      <c r="G6" s="70">
        <f>E6-D6</f>
        <v>463</v>
      </c>
      <c r="H6" s="71">
        <f>ROUND((E6/B6-1)*100,1)</f>
        <v>19.1</v>
      </c>
      <c r="I6" s="70">
        <f>E6-B6</f>
        <v>1729</v>
      </c>
      <c r="HR6" s="58"/>
      <c r="HS6" s="58"/>
      <c r="HT6" s="58"/>
    </row>
    <row r="7" s="56" customFormat="1" ht="24" customHeight="1" spans="1:228">
      <c r="A7" s="73" t="s">
        <v>14</v>
      </c>
      <c r="B7" s="72">
        <v>3916</v>
      </c>
      <c r="C7" s="74">
        <v>3400</v>
      </c>
      <c r="D7" s="72">
        <v>4300</v>
      </c>
      <c r="E7" s="72">
        <v>3872</v>
      </c>
      <c r="F7" s="71">
        <f t="shared" si="0"/>
        <v>90</v>
      </c>
      <c r="G7" s="70">
        <f t="shared" ref="G7:G19" si="1">E7-D7</f>
        <v>-428</v>
      </c>
      <c r="H7" s="71">
        <f t="shared" ref="H7:H19" si="2">ROUND((E7/B7-1)*100,1)</f>
        <v>-1.1</v>
      </c>
      <c r="I7" s="70">
        <f t="shared" ref="I7:I19" si="3">E7-B7</f>
        <v>-44</v>
      </c>
      <c r="HR7" s="58"/>
      <c r="HS7" s="58"/>
      <c r="HT7" s="58"/>
    </row>
    <row r="8" s="56" customFormat="1" ht="24" customHeight="1" spans="1:228">
      <c r="A8" s="24" t="s">
        <v>15</v>
      </c>
      <c r="B8" s="72">
        <v>1108</v>
      </c>
      <c r="C8" s="72">
        <v>520</v>
      </c>
      <c r="D8" s="72">
        <v>1000</v>
      </c>
      <c r="E8" s="72">
        <v>1003</v>
      </c>
      <c r="F8" s="71">
        <f t="shared" si="0"/>
        <v>100.3</v>
      </c>
      <c r="G8" s="70">
        <f t="shared" si="1"/>
        <v>3</v>
      </c>
      <c r="H8" s="71">
        <f t="shared" si="2"/>
        <v>-9.5</v>
      </c>
      <c r="I8" s="70">
        <f t="shared" si="3"/>
        <v>-105</v>
      </c>
      <c r="HR8" s="58"/>
      <c r="HS8" s="58"/>
      <c r="HT8" s="58"/>
    </row>
    <row r="9" s="56" customFormat="1" ht="26.1" customHeight="1" spans="1:228">
      <c r="A9" s="24" t="s">
        <v>16</v>
      </c>
      <c r="B9" s="72">
        <v>2064</v>
      </c>
      <c r="C9" s="70">
        <v>1680</v>
      </c>
      <c r="D9" s="72">
        <v>1300</v>
      </c>
      <c r="E9" s="72">
        <v>1352</v>
      </c>
      <c r="F9" s="71">
        <f t="shared" si="0"/>
        <v>104</v>
      </c>
      <c r="G9" s="70">
        <f t="shared" si="1"/>
        <v>52</v>
      </c>
      <c r="H9" s="71">
        <f t="shared" si="2"/>
        <v>-34.5</v>
      </c>
      <c r="I9" s="70">
        <f t="shared" si="3"/>
        <v>-712</v>
      </c>
      <c r="HR9" s="58"/>
      <c r="HS9" s="58"/>
      <c r="HT9" s="58"/>
    </row>
    <row r="10" s="56" customFormat="1" ht="26.1" customHeight="1" spans="1:228">
      <c r="A10" s="24" t="s">
        <v>17</v>
      </c>
      <c r="B10" s="72">
        <v>382</v>
      </c>
      <c r="C10" s="70">
        <v>200</v>
      </c>
      <c r="D10" s="72">
        <v>1200</v>
      </c>
      <c r="E10" s="72">
        <v>416</v>
      </c>
      <c r="F10" s="71">
        <f t="shared" si="0"/>
        <v>34.7</v>
      </c>
      <c r="G10" s="70">
        <f t="shared" si="1"/>
        <v>-784</v>
      </c>
      <c r="H10" s="71">
        <f t="shared" si="2"/>
        <v>8.9</v>
      </c>
      <c r="I10" s="70">
        <f t="shared" si="3"/>
        <v>34</v>
      </c>
      <c r="HR10" s="58"/>
      <c r="HS10" s="58"/>
      <c r="HT10" s="58"/>
    </row>
    <row r="11" s="56" customFormat="1" ht="33.95" customHeight="1" spans="1:228">
      <c r="A11" s="75" t="s">
        <v>18</v>
      </c>
      <c r="B11" s="72">
        <v>359</v>
      </c>
      <c r="C11" s="70">
        <v>700</v>
      </c>
      <c r="D11" s="72">
        <v>700</v>
      </c>
      <c r="E11" s="72">
        <v>627</v>
      </c>
      <c r="F11" s="71">
        <f t="shared" si="0"/>
        <v>89.6</v>
      </c>
      <c r="G11" s="70">
        <f t="shared" si="1"/>
        <v>-73</v>
      </c>
      <c r="H11" s="71">
        <f t="shared" si="2"/>
        <v>74.7</v>
      </c>
      <c r="I11" s="70">
        <f t="shared" si="3"/>
        <v>268</v>
      </c>
      <c r="HR11" s="58"/>
      <c r="HS11" s="58"/>
      <c r="HT11" s="58"/>
    </row>
    <row r="12" s="56" customFormat="1" ht="33.95" customHeight="1" spans="1:228">
      <c r="A12" s="75" t="s">
        <v>19</v>
      </c>
      <c r="B12" s="72"/>
      <c r="C12" s="70">
        <v>300</v>
      </c>
      <c r="D12" s="72">
        <v>100</v>
      </c>
      <c r="E12" s="72">
        <v>474</v>
      </c>
      <c r="F12" s="71">
        <f t="shared" si="0"/>
        <v>474</v>
      </c>
      <c r="G12" s="70">
        <f t="shared" si="1"/>
        <v>374</v>
      </c>
      <c r="H12" s="71"/>
      <c r="I12" s="70">
        <f t="shared" si="3"/>
        <v>474</v>
      </c>
      <c r="HR12" s="58"/>
      <c r="HS12" s="58"/>
      <c r="HT12" s="58"/>
    </row>
    <row r="13" s="56" customFormat="1" ht="24.95" customHeight="1" spans="1:228">
      <c r="A13" s="72" t="s">
        <v>20</v>
      </c>
      <c r="B13" s="70">
        <v>3</v>
      </c>
      <c r="C13" s="70"/>
      <c r="D13" s="70"/>
      <c r="E13" s="70">
        <v>0</v>
      </c>
      <c r="F13" s="71"/>
      <c r="G13" s="70">
        <f t="shared" si="1"/>
        <v>0</v>
      </c>
      <c r="H13" s="71">
        <f t="shared" si="2"/>
        <v>-100</v>
      </c>
      <c r="I13" s="70">
        <f t="shared" si="3"/>
        <v>-3</v>
      </c>
      <c r="HR13" s="58"/>
      <c r="HS13" s="58"/>
      <c r="HT13" s="58"/>
    </row>
    <row r="14" s="56" customFormat="1" ht="33.95" customHeight="1" spans="1:228">
      <c r="A14" s="24" t="s">
        <v>21</v>
      </c>
      <c r="B14" s="70">
        <v>111908</v>
      </c>
      <c r="C14" s="70">
        <v>86928</v>
      </c>
      <c r="D14" s="70">
        <v>96071</v>
      </c>
      <c r="E14" s="70">
        <v>101722</v>
      </c>
      <c r="F14" s="71">
        <f>ROUND((E14/D14)*100,1)</f>
        <v>105.9</v>
      </c>
      <c r="G14" s="70">
        <f t="shared" si="1"/>
        <v>5651</v>
      </c>
      <c r="H14" s="71">
        <f t="shared" si="2"/>
        <v>-9.1</v>
      </c>
      <c r="I14" s="70">
        <f t="shared" si="3"/>
        <v>-10186</v>
      </c>
      <c r="HR14" s="58"/>
      <c r="HS14" s="58"/>
      <c r="HT14" s="58"/>
    </row>
    <row r="15" s="56" customFormat="1" ht="36.75" customHeight="1" spans="1:228">
      <c r="A15" s="24" t="s">
        <v>22</v>
      </c>
      <c r="B15" s="70">
        <v>123700</v>
      </c>
      <c r="C15" s="70">
        <v>130000</v>
      </c>
      <c r="D15" s="70">
        <v>125000</v>
      </c>
      <c r="E15" s="70">
        <v>121516</v>
      </c>
      <c r="F15" s="71">
        <f>ROUND((E15/D15)*100,1)</f>
        <v>97.2</v>
      </c>
      <c r="G15" s="70">
        <f t="shared" si="1"/>
        <v>-3484</v>
      </c>
      <c r="H15" s="71">
        <f t="shared" si="2"/>
        <v>-1.8</v>
      </c>
      <c r="I15" s="70">
        <f t="shared" si="3"/>
        <v>-2184</v>
      </c>
      <c r="HR15" s="58"/>
      <c r="HS15" s="58"/>
      <c r="HT15" s="58"/>
    </row>
    <row r="16" s="56" customFormat="1" ht="27" customHeight="1" spans="1:228">
      <c r="A16" s="72" t="s">
        <v>23</v>
      </c>
      <c r="B16" s="70">
        <v>25932</v>
      </c>
      <c r="C16" s="70">
        <v>24169</v>
      </c>
      <c r="D16" s="70">
        <v>18645</v>
      </c>
      <c r="E16" s="70">
        <v>14925</v>
      </c>
      <c r="F16" s="71">
        <f>ROUND((E16/D16)*100,1)</f>
        <v>80</v>
      </c>
      <c r="G16" s="70">
        <f t="shared" si="1"/>
        <v>-3720</v>
      </c>
      <c r="H16" s="71">
        <f t="shared" si="2"/>
        <v>-42.4</v>
      </c>
      <c r="I16" s="70">
        <f t="shared" si="3"/>
        <v>-11007</v>
      </c>
      <c r="HR16" s="58"/>
      <c r="HS16" s="58"/>
      <c r="HT16" s="58"/>
    </row>
    <row r="17" s="56" customFormat="1" ht="27" customHeight="1" spans="1:228">
      <c r="A17" s="72" t="s">
        <v>24</v>
      </c>
      <c r="B17" s="70">
        <v>3868</v>
      </c>
      <c r="C17" s="70">
        <v>4797</v>
      </c>
      <c r="D17" s="70">
        <v>4797</v>
      </c>
      <c r="E17" s="70">
        <v>4137</v>
      </c>
      <c r="F17" s="71">
        <f>ROUND((E17/D17)*100,1)</f>
        <v>86.2</v>
      </c>
      <c r="G17" s="70">
        <f t="shared" si="1"/>
        <v>-660</v>
      </c>
      <c r="H17" s="71">
        <f t="shared" si="2"/>
        <v>7</v>
      </c>
      <c r="I17" s="70">
        <f t="shared" si="3"/>
        <v>269</v>
      </c>
      <c r="HR17" s="58"/>
      <c r="HS17" s="58"/>
      <c r="HT17" s="58"/>
    </row>
    <row r="18" s="56" customFormat="1" ht="27" customHeight="1" spans="1:228">
      <c r="A18" s="24" t="s">
        <v>25</v>
      </c>
      <c r="B18" s="70">
        <v>20862</v>
      </c>
      <c r="C18" s="70">
        <v>30000</v>
      </c>
      <c r="D18" s="70">
        <v>5481</v>
      </c>
      <c r="E18" s="70">
        <v>5481</v>
      </c>
      <c r="F18" s="71">
        <f>ROUND((E18/D18)*100,1)</f>
        <v>100</v>
      </c>
      <c r="G18" s="70">
        <f t="shared" si="1"/>
        <v>0</v>
      </c>
      <c r="H18" s="71">
        <f t="shared" si="2"/>
        <v>-73.7</v>
      </c>
      <c r="I18" s="70">
        <f t="shared" si="3"/>
        <v>-15381</v>
      </c>
      <c r="HR18" s="58"/>
      <c r="HS18" s="58"/>
      <c r="HT18" s="58"/>
    </row>
    <row r="19" s="56" customFormat="1" ht="27" customHeight="1" spans="1:228">
      <c r="A19" s="24" t="s">
        <v>26</v>
      </c>
      <c r="B19" s="70">
        <v>16000</v>
      </c>
      <c r="C19" s="70"/>
      <c r="D19" s="70"/>
      <c r="E19" s="70">
        <v>18310</v>
      </c>
      <c r="F19" s="71"/>
      <c r="G19" s="70">
        <f t="shared" si="1"/>
        <v>18310</v>
      </c>
      <c r="H19" s="71">
        <f t="shared" si="2"/>
        <v>14.4</v>
      </c>
      <c r="I19" s="70">
        <f t="shared" si="3"/>
        <v>2310</v>
      </c>
      <c r="HR19" s="58"/>
      <c r="HS19" s="58"/>
      <c r="HT19" s="58"/>
    </row>
    <row r="20" s="56" customFormat="1" ht="27" customHeight="1" spans="1:228">
      <c r="A20" s="24" t="s">
        <v>27</v>
      </c>
      <c r="B20" s="70"/>
      <c r="C20" s="70"/>
      <c r="D20" s="70"/>
      <c r="E20" s="70">
        <v>1604</v>
      </c>
      <c r="F20" s="71"/>
      <c r="G20" s="70"/>
      <c r="H20" s="71"/>
      <c r="I20" s="70"/>
      <c r="HR20" s="58"/>
      <c r="HS20" s="58"/>
      <c r="HT20" s="58"/>
    </row>
    <row r="21" s="56" customFormat="1" ht="24.95" customHeight="1" spans="1:228">
      <c r="A21" s="24" t="s">
        <v>28</v>
      </c>
      <c r="B21" s="70">
        <v>19800</v>
      </c>
      <c r="C21" s="70"/>
      <c r="D21" s="70"/>
      <c r="E21" s="70">
        <v>21402</v>
      </c>
      <c r="F21" s="71"/>
      <c r="G21" s="70"/>
      <c r="H21" s="71">
        <f>ROUND((E21/B21-1)*100,1)</f>
        <v>8.1</v>
      </c>
      <c r="I21" s="70">
        <f>E21-B21</f>
        <v>1602</v>
      </c>
      <c r="HR21" s="58"/>
      <c r="HS21" s="58"/>
      <c r="HT21" s="58"/>
    </row>
    <row r="22" s="56" customFormat="1" ht="24.95" customHeight="1" spans="1:228">
      <c r="A22" s="24" t="s">
        <v>29</v>
      </c>
      <c r="B22" s="70">
        <v>278</v>
      </c>
      <c r="C22" s="70"/>
      <c r="D22" s="70"/>
      <c r="E22" s="70">
        <v>2381</v>
      </c>
      <c r="F22" s="71"/>
      <c r="G22" s="70"/>
      <c r="H22" s="71">
        <f>ROUND((E22/B22-1)*100,1)</f>
        <v>756.5</v>
      </c>
      <c r="I22" s="70">
        <f>E22-B22</f>
        <v>2103</v>
      </c>
      <c r="HR22" s="58"/>
      <c r="HS22" s="58"/>
      <c r="HT22" s="58"/>
    </row>
    <row r="23" s="56" customFormat="1" ht="24.95" customHeight="1" spans="1:228">
      <c r="A23" s="24" t="s">
        <v>30</v>
      </c>
      <c r="B23" s="70"/>
      <c r="C23" s="70"/>
      <c r="D23" s="70"/>
      <c r="E23" s="70">
        <v>35</v>
      </c>
      <c r="F23" s="71"/>
      <c r="G23" s="70"/>
      <c r="H23" s="71"/>
      <c r="I23" s="70"/>
      <c r="HR23" s="58"/>
      <c r="HS23" s="58"/>
      <c r="HT23" s="58"/>
    </row>
    <row r="24" s="56" customFormat="1" ht="24.95" customHeight="1" spans="1:228">
      <c r="A24" s="24" t="s">
        <v>31</v>
      </c>
      <c r="B24" s="70">
        <v>2381</v>
      </c>
      <c r="C24" s="70"/>
      <c r="D24" s="70"/>
      <c r="E24" s="70"/>
      <c r="F24" s="71"/>
      <c r="G24" s="70"/>
      <c r="H24" s="71"/>
      <c r="I24" s="70"/>
      <c r="HR24" s="58"/>
      <c r="HS24" s="58"/>
      <c r="HT24" s="58"/>
    </row>
    <row r="25" s="56" customFormat="1" ht="24" customHeight="1" spans="1:228">
      <c r="A25" s="65" t="s">
        <v>32</v>
      </c>
      <c r="B25" s="70">
        <f>B18-B17+B16+B15+B14+B7+B6+B19-B21+B22-B24</f>
        <v>285581</v>
      </c>
      <c r="C25" s="70">
        <f>C18-C17+C16+C15+C14+C7+C6+C19+C21+C22</f>
        <v>280000</v>
      </c>
      <c r="D25" s="70">
        <f>D18-D17+D16+D15+D14+D7+D6+D19+D21</f>
        <v>255000</v>
      </c>
      <c r="E25" s="70">
        <f>E18-E17+E16+E15+E14+E7+E6+E19-E21+E22+E20-E23</f>
        <v>255000</v>
      </c>
      <c r="F25" s="71">
        <f>ROUND((E25/D25)*100,1)</f>
        <v>100</v>
      </c>
      <c r="G25" s="70">
        <f>E25-D25</f>
        <v>0</v>
      </c>
      <c r="H25" s="71">
        <f>ROUND((E25/B25-1)*100,1)</f>
        <v>-10.7</v>
      </c>
      <c r="I25" s="70">
        <f>E25-B25</f>
        <v>-30581</v>
      </c>
      <c r="HR25" s="58"/>
      <c r="HS25" s="58"/>
      <c r="HT25" s="58"/>
    </row>
    <row r="58" s="4" customFormat="1" spans="2:228">
      <c r="B58" s="27"/>
      <c r="E58" s="59"/>
      <c r="HR58" s="31"/>
      <c r="HS58" s="31"/>
      <c r="HT58" s="31"/>
    </row>
  </sheetData>
  <mergeCells count="8">
    <mergeCell ref="A1:I1"/>
    <mergeCell ref="F3:G3"/>
    <mergeCell ref="H3:I3"/>
    <mergeCell ref="A3:A4"/>
    <mergeCell ref="B3:B4"/>
    <mergeCell ref="C3:C4"/>
    <mergeCell ref="D3:D4"/>
    <mergeCell ref="E3:E4"/>
  </mergeCells>
  <printOptions horizontalCentered="1"/>
  <pageMargins left="0.786805555555556" right="0.786805555555556" top="0.865972222222222" bottom="0.786805555555556" header="0.279166666666667" footer="0.35"/>
  <pageSetup paperSize="9" firstPageNumber="22" orientation="portrait" useFirstPageNumber="1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autoPageBreaks="0"/>
  </sheetPr>
  <dimension ref="A1:HR52"/>
  <sheetViews>
    <sheetView showZeros="0" topLeftCell="A16" workbookViewId="0">
      <selection activeCell="A5" sqref="$A5:$XFD26"/>
    </sheetView>
  </sheetViews>
  <sheetFormatPr defaultColWidth="9" defaultRowHeight="14.25"/>
  <cols>
    <col min="1" max="1" width="24.875" style="4" customWidth="1"/>
    <col min="2" max="3" width="6.5" style="4" customWidth="1"/>
    <col min="4" max="4" width="6.5" style="5" customWidth="1"/>
    <col min="5" max="5" width="6.5" style="29" customWidth="1"/>
    <col min="6" max="6" width="6.125" style="4" customWidth="1"/>
    <col min="7" max="7" width="6.25" style="4" customWidth="1"/>
    <col min="8" max="8" width="6.25" style="30" customWidth="1"/>
    <col min="9" max="9" width="7.25" style="4" customWidth="1"/>
    <col min="10" max="10" width="9" style="4" customWidth="1"/>
    <col min="11" max="217" width="8.625" style="4" customWidth="1"/>
    <col min="218" max="16384" width="9" style="31"/>
  </cols>
  <sheetData>
    <row r="1" ht="29.25" customHeight="1" spans="1:10">
      <c r="A1" s="32" t="s">
        <v>33</v>
      </c>
      <c r="B1" s="32"/>
      <c r="C1" s="32"/>
      <c r="D1" s="33"/>
      <c r="E1" s="34"/>
      <c r="F1" s="32"/>
      <c r="G1" s="32"/>
      <c r="H1" s="35"/>
      <c r="I1" s="32"/>
      <c r="J1" s="55"/>
    </row>
    <row r="2" s="28" customFormat="1" ht="21.75" customHeight="1" spans="1:226">
      <c r="A2" s="36" t="s">
        <v>34</v>
      </c>
      <c r="B2" s="37"/>
      <c r="C2" s="37"/>
      <c r="D2" s="38"/>
      <c r="E2" s="39"/>
      <c r="F2" s="40"/>
      <c r="G2" s="40"/>
      <c r="H2" s="41" t="s">
        <v>2</v>
      </c>
      <c r="I2" s="41"/>
      <c r="J2" s="41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8"/>
      <c r="HK2" s="58"/>
      <c r="HL2" s="58"/>
      <c r="HM2" s="58"/>
      <c r="HN2" s="58"/>
      <c r="HO2" s="58"/>
      <c r="HP2" s="58"/>
      <c r="HQ2" s="58"/>
      <c r="HR2" s="58"/>
    </row>
    <row r="3" s="28" customFormat="1" ht="38.25" customHeight="1" spans="1:226">
      <c r="A3" s="42" t="s">
        <v>3</v>
      </c>
      <c r="B3" s="43" t="s">
        <v>4</v>
      </c>
      <c r="C3" s="43" t="s">
        <v>35</v>
      </c>
      <c r="D3" s="44" t="s">
        <v>36</v>
      </c>
      <c r="E3" s="44" t="s">
        <v>7</v>
      </c>
      <c r="F3" s="43" t="s">
        <v>37</v>
      </c>
      <c r="G3" s="43"/>
      <c r="H3" s="43" t="s">
        <v>9</v>
      </c>
      <c r="I3" s="43"/>
      <c r="J3" s="42" t="s">
        <v>38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8"/>
      <c r="HK3" s="58"/>
      <c r="HL3" s="58"/>
      <c r="HM3" s="58"/>
      <c r="HN3" s="58"/>
      <c r="HO3" s="58"/>
      <c r="HP3" s="58"/>
      <c r="HQ3" s="58"/>
      <c r="HR3" s="58"/>
    </row>
    <row r="4" s="28" customFormat="1" ht="25.5" customHeight="1" spans="1:226">
      <c r="A4" s="42"/>
      <c r="B4" s="43"/>
      <c r="C4" s="43"/>
      <c r="D4" s="44"/>
      <c r="E4" s="44"/>
      <c r="F4" s="43" t="s">
        <v>10</v>
      </c>
      <c r="G4" s="43" t="s">
        <v>11</v>
      </c>
      <c r="H4" s="45" t="s">
        <v>10</v>
      </c>
      <c r="I4" s="43" t="s">
        <v>11</v>
      </c>
      <c r="J4" s="42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8"/>
      <c r="HK4" s="58"/>
      <c r="HL4" s="58"/>
      <c r="HM4" s="58"/>
      <c r="HN4" s="58"/>
      <c r="HO4" s="58"/>
      <c r="HP4" s="58"/>
      <c r="HQ4" s="58"/>
      <c r="HR4" s="58"/>
    </row>
    <row r="5" s="28" customFormat="1" ht="27" customHeight="1" spans="1:226">
      <c r="A5" s="46" t="s">
        <v>39</v>
      </c>
      <c r="B5" s="47">
        <v>23408</v>
      </c>
      <c r="C5" s="47">
        <v>23650</v>
      </c>
      <c r="D5" s="47">
        <v>21500</v>
      </c>
      <c r="E5" s="47">
        <v>19002</v>
      </c>
      <c r="F5" s="48">
        <f t="shared" ref="F5:F17" si="0">ROUND((E5/D5)*100,1)</f>
        <v>88.4</v>
      </c>
      <c r="G5" s="49">
        <f t="shared" ref="G5:G18" si="1">E5-D5</f>
        <v>-2498</v>
      </c>
      <c r="H5" s="50">
        <f t="shared" ref="H5:H26" si="2">(E5/B5-1)*100</f>
        <v>-18.8226247436774</v>
      </c>
      <c r="I5" s="49">
        <f t="shared" ref="I5:I26" si="3">E5-B5</f>
        <v>-4406</v>
      </c>
      <c r="J5" s="57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8"/>
      <c r="HK5" s="58"/>
      <c r="HL5" s="58"/>
      <c r="HM5" s="58"/>
      <c r="HN5" s="58"/>
      <c r="HO5" s="58"/>
      <c r="HP5" s="58"/>
      <c r="HQ5" s="58"/>
      <c r="HR5" s="58"/>
    </row>
    <row r="6" s="28" customFormat="1" ht="27" customHeight="1" spans="1:226">
      <c r="A6" s="46" t="s">
        <v>40</v>
      </c>
      <c r="B6" s="47">
        <v>8350</v>
      </c>
      <c r="C6" s="47">
        <v>9515</v>
      </c>
      <c r="D6" s="47">
        <v>7591</v>
      </c>
      <c r="E6" s="47">
        <v>6090</v>
      </c>
      <c r="F6" s="48">
        <f t="shared" si="0"/>
        <v>80.2</v>
      </c>
      <c r="G6" s="49">
        <f t="shared" si="1"/>
        <v>-1501</v>
      </c>
      <c r="H6" s="50">
        <f t="shared" si="2"/>
        <v>-27.0658682634731</v>
      </c>
      <c r="I6" s="49">
        <f t="shared" si="3"/>
        <v>-2260</v>
      </c>
      <c r="J6" s="57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8"/>
      <c r="HK6" s="58"/>
      <c r="HL6" s="58"/>
      <c r="HM6" s="58"/>
      <c r="HN6" s="58"/>
      <c r="HO6" s="58"/>
      <c r="HP6" s="58"/>
      <c r="HQ6" s="58"/>
      <c r="HR6" s="58"/>
    </row>
    <row r="7" s="28" customFormat="1" ht="27" customHeight="1" spans="1:226">
      <c r="A7" s="46" t="s">
        <v>41</v>
      </c>
      <c r="B7" s="47">
        <v>65600</v>
      </c>
      <c r="C7" s="47">
        <v>62520</v>
      </c>
      <c r="D7" s="47">
        <v>65700</v>
      </c>
      <c r="E7" s="47">
        <v>65700</v>
      </c>
      <c r="F7" s="48">
        <f t="shared" si="0"/>
        <v>100</v>
      </c>
      <c r="G7" s="49">
        <f t="shared" si="1"/>
        <v>0</v>
      </c>
      <c r="H7" s="50">
        <f t="shared" si="2"/>
        <v>0.152439024390238</v>
      </c>
      <c r="I7" s="49">
        <f t="shared" si="3"/>
        <v>100</v>
      </c>
      <c r="J7" s="57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8"/>
      <c r="HK7" s="58"/>
      <c r="HL7" s="58"/>
      <c r="HM7" s="58"/>
      <c r="HN7" s="58"/>
      <c r="HO7" s="58"/>
      <c r="HP7" s="58"/>
      <c r="HQ7" s="58"/>
      <c r="HR7" s="58"/>
    </row>
    <row r="8" s="28" customFormat="1" ht="27" customHeight="1" spans="1:226">
      <c r="A8" s="46" t="s">
        <v>42</v>
      </c>
      <c r="B8" s="47">
        <v>603</v>
      </c>
      <c r="C8" s="47">
        <v>880</v>
      </c>
      <c r="D8" s="47">
        <v>469</v>
      </c>
      <c r="E8" s="47">
        <v>670</v>
      </c>
      <c r="F8" s="48">
        <f t="shared" si="0"/>
        <v>142.9</v>
      </c>
      <c r="G8" s="49">
        <f t="shared" si="1"/>
        <v>201</v>
      </c>
      <c r="H8" s="50">
        <f t="shared" si="2"/>
        <v>11.1111111111111</v>
      </c>
      <c r="I8" s="49">
        <f t="shared" si="3"/>
        <v>67</v>
      </c>
      <c r="J8" s="57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8"/>
      <c r="HK8" s="58"/>
      <c r="HL8" s="58"/>
      <c r="HM8" s="58"/>
      <c r="HN8" s="58"/>
      <c r="HO8" s="58"/>
      <c r="HP8" s="58"/>
      <c r="HQ8" s="58"/>
      <c r="HR8" s="58"/>
    </row>
    <row r="9" s="28" customFormat="1" ht="27" customHeight="1" spans="1:226">
      <c r="A9" s="46" t="s">
        <v>43</v>
      </c>
      <c r="B9" s="47">
        <v>4570</v>
      </c>
      <c r="C9" s="47">
        <v>4855</v>
      </c>
      <c r="D9" s="47">
        <v>3592</v>
      </c>
      <c r="E9" s="47">
        <v>4620</v>
      </c>
      <c r="F9" s="48">
        <f t="shared" si="0"/>
        <v>128.6</v>
      </c>
      <c r="G9" s="49">
        <f t="shared" si="1"/>
        <v>1028</v>
      </c>
      <c r="H9" s="50">
        <f t="shared" si="2"/>
        <v>1.09409190371992</v>
      </c>
      <c r="I9" s="49">
        <f t="shared" si="3"/>
        <v>50</v>
      </c>
      <c r="J9" s="57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8"/>
      <c r="HK9" s="58"/>
      <c r="HL9" s="58"/>
      <c r="HM9" s="58"/>
      <c r="HN9" s="58"/>
      <c r="HO9" s="58"/>
      <c r="HP9" s="58"/>
      <c r="HQ9" s="58"/>
      <c r="HR9" s="58"/>
    </row>
    <row r="10" s="28" customFormat="1" ht="27" customHeight="1" spans="1:226">
      <c r="A10" s="46" t="s">
        <v>44</v>
      </c>
      <c r="B10" s="47">
        <v>38586</v>
      </c>
      <c r="C10" s="47">
        <v>37560</v>
      </c>
      <c r="D10" s="47">
        <v>27610</v>
      </c>
      <c r="E10" s="47">
        <v>28608</v>
      </c>
      <c r="F10" s="48">
        <f t="shared" si="0"/>
        <v>103.6</v>
      </c>
      <c r="G10" s="49">
        <f t="shared" si="1"/>
        <v>998</v>
      </c>
      <c r="H10" s="50">
        <f t="shared" si="2"/>
        <v>-25.8591198880423</v>
      </c>
      <c r="I10" s="49">
        <f t="shared" si="3"/>
        <v>-9978</v>
      </c>
      <c r="J10" s="57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8"/>
      <c r="HK10" s="58"/>
      <c r="HL10" s="58"/>
      <c r="HM10" s="58"/>
      <c r="HN10" s="58"/>
      <c r="HO10" s="58"/>
      <c r="HP10" s="58"/>
      <c r="HQ10" s="58"/>
      <c r="HR10" s="58"/>
    </row>
    <row r="11" s="28" customFormat="1" ht="27" customHeight="1" spans="1:226">
      <c r="A11" s="46" t="s">
        <v>45</v>
      </c>
      <c r="B11" s="47">
        <v>35126</v>
      </c>
      <c r="C11" s="47">
        <v>36150</v>
      </c>
      <c r="D11" s="47">
        <v>29343</v>
      </c>
      <c r="E11" s="47">
        <v>28115</v>
      </c>
      <c r="F11" s="48">
        <f t="shared" si="0"/>
        <v>95.8</v>
      </c>
      <c r="G11" s="49">
        <f t="shared" si="1"/>
        <v>-1228</v>
      </c>
      <c r="H11" s="50">
        <f t="shared" si="2"/>
        <v>-19.9595741046518</v>
      </c>
      <c r="I11" s="49">
        <f t="shared" si="3"/>
        <v>-7011</v>
      </c>
      <c r="J11" s="57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8"/>
      <c r="HK11" s="58"/>
      <c r="HL11" s="58"/>
      <c r="HM11" s="58"/>
      <c r="HN11" s="58"/>
      <c r="HO11" s="58"/>
      <c r="HP11" s="58"/>
      <c r="HQ11" s="58"/>
      <c r="HR11" s="58"/>
    </row>
    <row r="12" s="28" customFormat="1" ht="27" customHeight="1" spans="1:226">
      <c r="A12" s="46" t="s">
        <v>46</v>
      </c>
      <c r="B12" s="47">
        <v>8165</v>
      </c>
      <c r="C12" s="47">
        <v>12530</v>
      </c>
      <c r="D12" s="47">
        <v>10360</v>
      </c>
      <c r="E12" s="47">
        <v>8608</v>
      </c>
      <c r="F12" s="48">
        <f t="shared" si="0"/>
        <v>83.1</v>
      </c>
      <c r="G12" s="49">
        <f t="shared" si="1"/>
        <v>-1752</v>
      </c>
      <c r="H12" s="50">
        <f t="shared" si="2"/>
        <v>5.42559706062462</v>
      </c>
      <c r="I12" s="49">
        <f t="shared" si="3"/>
        <v>443</v>
      </c>
      <c r="J12" s="57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8"/>
      <c r="HK12" s="58"/>
      <c r="HL12" s="58"/>
      <c r="HM12" s="58"/>
      <c r="HN12" s="58"/>
      <c r="HO12" s="58"/>
      <c r="HP12" s="58"/>
      <c r="HQ12" s="58"/>
      <c r="HR12" s="58"/>
    </row>
    <row r="13" s="28" customFormat="1" ht="27" customHeight="1" spans="1:226">
      <c r="A13" s="46" t="s">
        <v>47</v>
      </c>
      <c r="B13" s="47">
        <v>14043</v>
      </c>
      <c r="C13" s="47">
        <v>8920</v>
      </c>
      <c r="D13" s="47">
        <v>14520</v>
      </c>
      <c r="E13" s="47">
        <v>8701</v>
      </c>
      <c r="F13" s="48">
        <f t="shared" si="0"/>
        <v>59.9</v>
      </c>
      <c r="G13" s="49">
        <f t="shared" si="1"/>
        <v>-5819</v>
      </c>
      <c r="H13" s="50">
        <f t="shared" si="2"/>
        <v>-38.0403047781813</v>
      </c>
      <c r="I13" s="49">
        <f t="shared" si="3"/>
        <v>-5342</v>
      </c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8"/>
      <c r="HK13" s="58"/>
      <c r="HL13" s="58"/>
      <c r="HM13" s="58"/>
      <c r="HN13" s="58"/>
      <c r="HO13" s="58"/>
      <c r="HP13" s="58"/>
      <c r="HQ13" s="58"/>
      <c r="HR13" s="58"/>
    </row>
    <row r="14" s="28" customFormat="1" ht="27" customHeight="1" spans="1:226">
      <c r="A14" s="46" t="s">
        <v>48</v>
      </c>
      <c r="B14" s="47">
        <v>63351</v>
      </c>
      <c r="C14" s="47">
        <v>51205</v>
      </c>
      <c r="D14" s="47">
        <v>50126</v>
      </c>
      <c r="E14" s="47">
        <v>58326</v>
      </c>
      <c r="F14" s="48">
        <f t="shared" si="0"/>
        <v>116.4</v>
      </c>
      <c r="G14" s="49">
        <f t="shared" si="1"/>
        <v>8200</v>
      </c>
      <c r="H14" s="50">
        <f t="shared" si="2"/>
        <v>-7.93199791637069</v>
      </c>
      <c r="I14" s="49">
        <f t="shared" si="3"/>
        <v>-5025</v>
      </c>
      <c r="J14" s="57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8"/>
      <c r="HK14" s="58"/>
      <c r="HL14" s="58"/>
      <c r="HM14" s="58"/>
      <c r="HN14" s="58"/>
      <c r="HO14" s="58"/>
      <c r="HP14" s="58"/>
      <c r="HQ14" s="58"/>
      <c r="HR14" s="58"/>
    </row>
    <row r="15" s="28" customFormat="1" ht="27" customHeight="1" spans="1:226">
      <c r="A15" s="46" t="s">
        <v>49</v>
      </c>
      <c r="B15" s="47">
        <v>8257</v>
      </c>
      <c r="C15" s="47">
        <v>8500</v>
      </c>
      <c r="D15" s="47">
        <v>8476</v>
      </c>
      <c r="E15" s="47">
        <v>8313</v>
      </c>
      <c r="F15" s="48">
        <f t="shared" si="0"/>
        <v>98.1</v>
      </c>
      <c r="G15" s="49">
        <f t="shared" si="1"/>
        <v>-163</v>
      </c>
      <c r="H15" s="50">
        <f t="shared" si="2"/>
        <v>0.678212425820512</v>
      </c>
      <c r="I15" s="49">
        <f t="shared" si="3"/>
        <v>56</v>
      </c>
      <c r="J15" s="57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8"/>
      <c r="HK15" s="58"/>
      <c r="HL15" s="58"/>
      <c r="HM15" s="58"/>
      <c r="HN15" s="58"/>
      <c r="HO15" s="58"/>
      <c r="HP15" s="58"/>
      <c r="HQ15" s="58"/>
      <c r="HR15" s="58"/>
    </row>
    <row r="16" s="28" customFormat="1" ht="27" customHeight="1" spans="1:226">
      <c r="A16" s="46" t="s">
        <v>50</v>
      </c>
      <c r="B16" s="47">
        <v>1414</v>
      </c>
      <c r="C16" s="47">
        <v>1900</v>
      </c>
      <c r="D16" s="47">
        <v>1128</v>
      </c>
      <c r="E16" s="47">
        <v>903</v>
      </c>
      <c r="F16" s="48">
        <f t="shared" si="0"/>
        <v>80.1</v>
      </c>
      <c r="G16" s="49">
        <f t="shared" si="1"/>
        <v>-225</v>
      </c>
      <c r="H16" s="50">
        <f t="shared" si="2"/>
        <v>-36.1386138613861</v>
      </c>
      <c r="I16" s="49">
        <f t="shared" si="3"/>
        <v>-511</v>
      </c>
      <c r="J16" s="57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8"/>
      <c r="HK16" s="58"/>
      <c r="HL16" s="58"/>
      <c r="HM16" s="58"/>
      <c r="HN16" s="58"/>
      <c r="HO16" s="58"/>
      <c r="HP16" s="58"/>
      <c r="HQ16" s="58"/>
      <c r="HR16" s="58"/>
    </row>
    <row r="17" s="28" customFormat="1" ht="27" customHeight="1" spans="1:226">
      <c r="A17" s="46" t="s">
        <v>51</v>
      </c>
      <c r="B17" s="47">
        <v>315</v>
      </c>
      <c r="C17" s="47">
        <v>285</v>
      </c>
      <c r="D17" s="47">
        <v>250</v>
      </c>
      <c r="E17" s="47">
        <v>302</v>
      </c>
      <c r="F17" s="48">
        <f t="shared" si="0"/>
        <v>120.8</v>
      </c>
      <c r="G17" s="49">
        <f t="shared" si="1"/>
        <v>52</v>
      </c>
      <c r="H17" s="50">
        <f t="shared" si="2"/>
        <v>-4.12698412698412</v>
      </c>
      <c r="I17" s="49">
        <f t="shared" si="3"/>
        <v>-13</v>
      </c>
      <c r="J17" s="57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8"/>
      <c r="HK17" s="58"/>
      <c r="HL17" s="58"/>
      <c r="HM17" s="58"/>
      <c r="HN17" s="58"/>
      <c r="HO17" s="58"/>
      <c r="HP17" s="58"/>
      <c r="HQ17" s="58"/>
      <c r="HR17" s="58"/>
    </row>
    <row r="18" s="28" customFormat="1" ht="27" customHeight="1" spans="1:226">
      <c r="A18" s="46" t="s">
        <v>52</v>
      </c>
      <c r="B18" s="47">
        <v>60</v>
      </c>
      <c r="C18" s="47"/>
      <c r="D18" s="47"/>
      <c r="E18" s="47">
        <v>79</v>
      </c>
      <c r="F18" s="48"/>
      <c r="G18" s="49">
        <f t="shared" si="1"/>
        <v>79</v>
      </c>
      <c r="H18" s="50">
        <f t="shared" si="2"/>
        <v>31.6666666666667</v>
      </c>
      <c r="I18" s="49">
        <f t="shared" si="3"/>
        <v>19</v>
      </c>
      <c r="J18" s="57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8"/>
      <c r="HK18" s="58"/>
      <c r="HL18" s="58"/>
      <c r="HM18" s="58"/>
      <c r="HN18" s="58"/>
      <c r="HO18" s="58"/>
      <c r="HP18" s="58"/>
      <c r="HQ18" s="58"/>
      <c r="HR18" s="58"/>
    </row>
    <row r="19" s="28" customFormat="1" ht="27" customHeight="1" spans="1:226">
      <c r="A19" s="46" t="s">
        <v>53</v>
      </c>
      <c r="B19" s="47"/>
      <c r="C19" s="47"/>
      <c r="D19" s="47"/>
      <c r="E19" s="47"/>
      <c r="F19" s="48"/>
      <c r="G19" s="49"/>
      <c r="H19" s="50"/>
      <c r="I19" s="49">
        <f t="shared" si="3"/>
        <v>0</v>
      </c>
      <c r="J19" s="57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8"/>
      <c r="HK19" s="58"/>
      <c r="HL19" s="58"/>
      <c r="HM19" s="58"/>
      <c r="HN19" s="58"/>
      <c r="HO19" s="58"/>
      <c r="HP19" s="58"/>
      <c r="HQ19" s="58"/>
      <c r="HR19" s="58"/>
    </row>
    <row r="20" s="28" customFormat="1" ht="27" customHeight="1" spans="1:226">
      <c r="A20" s="46" t="s">
        <v>54</v>
      </c>
      <c r="B20" s="47">
        <v>2017</v>
      </c>
      <c r="C20" s="47">
        <v>1450</v>
      </c>
      <c r="D20" s="47">
        <v>1900</v>
      </c>
      <c r="E20" s="47">
        <v>1464</v>
      </c>
      <c r="F20" s="48">
        <f>ROUND((E20/D20)*100,1)</f>
        <v>77.1</v>
      </c>
      <c r="G20" s="49">
        <f>E20-D20</f>
        <v>-436</v>
      </c>
      <c r="H20" s="50">
        <f t="shared" si="2"/>
        <v>-27.416955875062</v>
      </c>
      <c r="I20" s="49">
        <f t="shared" si="3"/>
        <v>-553</v>
      </c>
      <c r="J20" s="57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8"/>
      <c r="HK20" s="58"/>
      <c r="HL20" s="58"/>
      <c r="HM20" s="58"/>
      <c r="HN20" s="58"/>
      <c r="HO20" s="58"/>
      <c r="HP20" s="58"/>
      <c r="HQ20" s="58"/>
      <c r="HR20" s="58"/>
    </row>
    <row r="21" s="28" customFormat="1" ht="27" customHeight="1" spans="1:226">
      <c r="A21" s="46" t="s">
        <v>55</v>
      </c>
      <c r="B21" s="47">
        <v>4890</v>
      </c>
      <c r="C21" s="47">
        <v>15500</v>
      </c>
      <c r="D21" s="47">
        <v>5890</v>
      </c>
      <c r="E21" s="47">
        <v>4391</v>
      </c>
      <c r="F21" s="48">
        <f>ROUND((E21/D21)*100,1)</f>
        <v>74.6</v>
      </c>
      <c r="G21" s="49">
        <f>E21-D21</f>
        <v>-1499</v>
      </c>
      <c r="H21" s="50">
        <f t="shared" si="2"/>
        <v>-10.2044989775051</v>
      </c>
      <c r="I21" s="49">
        <f t="shared" si="3"/>
        <v>-499</v>
      </c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8"/>
      <c r="HK21" s="58"/>
      <c r="HL21" s="58"/>
      <c r="HM21" s="58"/>
      <c r="HN21" s="58"/>
      <c r="HO21" s="58"/>
      <c r="HP21" s="58"/>
      <c r="HQ21" s="58"/>
      <c r="HR21" s="58"/>
    </row>
    <row r="22" s="28" customFormat="1" ht="27" customHeight="1" spans="1:226">
      <c r="A22" s="46" t="s">
        <v>56</v>
      </c>
      <c r="B22" s="47">
        <v>150</v>
      </c>
      <c r="C22" s="47">
        <v>350</v>
      </c>
      <c r="D22" s="47">
        <v>25</v>
      </c>
      <c r="E22" s="47">
        <v>18</v>
      </c>
      <c r="F22" s="48">
        <f>ROUND((E22/D22)*100,1)</f>
        <v>72</v>
      </c>
      <c r="G22" s="49">
        <f>E22-D22</f>
        <v>-7</v>
      </c>
      <c r="H22" s="50">
        <f t="shared" si="2"/>
        <v>-88</v>
      </c>
      <c r="I22" s="49">
        <f t="shared" si="3"/>
        <v>-132</v>
      </c>
      <c r="J22" s="57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8"/>
      <c r="HK22" s="58"/>
      <c r="HL22" s="58"/>
      <c r="HM22" s="58"/>
      <c r="HN22" s="58"/>
      <c r="HO22" s="58"/>
      <c r="HP22" s="58"/>
      <c r="HQ22" s="58"/>
      <c r="HR22" s="58"/>
    </row>
    <row r="23" s="28" customFormat="1" ht="27" customHeight="1" spans="1:226">
      <c r="A23" s="46" t="s">
        <v>57</v>
      </c>
      <c r="B23" s="47">
        <v>1897</v>
      </c>
      <c r="C23" s="47">
        <v>880</v>
      </c>
      <c r="D23" s="47">
        <v>2000</v>
      </c>
      <c r="E23" s="47">
        <v>5468</v>
      </c>
      <c r="F23" s="48">
        <f>ROUND((E23/D23)*100,1)</f>
        <v>273.4</v>
      </c>
      <c r="G23" s="49"/>
      <c r="H23" s="50">
        <f t="shared" si="2"/>
        <v>188.244596731682</v>
      </c>
      <c r="I23" s="49">
        <f t="shared" si="3"/>
        <v>3571</v>
      </c>
      <c r="J23" s="57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8"/>
      <c r="HK23" s="58"/>
      <c r="HL23" s="58"/>
      <c r="HM23" s="58"/>
      <c r="HN23" s="58"/>
      <c r="HO23" s="58"/>
      <c r="HP23" s="58"/>
      <c r="HQ23" s="58"/>
      <c r="HR23" s="58"/>
    </row>
    <row r="24" s="28" customFormat="1" ht="27" customHeight="1" spans="1:226">
      <c r="A24" s="46" t="s">
        <v>58</v>
      </c>
      <c r="B24" s="47">
        <v>3989</v>
      </c>
      <c r="C24" s="47">
        <v>3350</v>
      </c>
      <c r="D24" s="47">
        <v>3520</v>
      </c>
      <c r="E24" s="47">
        <v>2889</v>
      </c>
      <c r="F24" s="48">
        <f>ROUND((E24/D24)*100,1)</f>
        <v>82.1</v>
      </c>
      <c r="G24" s="49">
        <f>E24-D24</f>
        <v>-631</v>
      </c>
      <c r="H24" s="50">
        <f t="shared" si="2"/>
        <v>-27.5758335422412</v>
      </c>
      <c r="I24" s="49">
        <f t="shared" si="3"/>
        <v>-1100</v>
      </c>
      <c r="J24" s="57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8"/>
      <c r="HK24" s="58"/>
      <c r="HL24" s="58"/>
      <c r="HM24" s="58"/>
      <c r="HN24" s="58"/>
      <c r="HO24" s="58"/>
      <c r="HP24" s="58"/>
      <c r="HQ24" s="58"/>
      <c r="HR24" s="58"/>
    </row>
    <row r="25" s="28" customFormat="1" ht="27" customHeight="1" spans="1:226">
      <c r="A25" s="46" t="s">
        <v>59</v>
      </c>
      <c r="B25" s="51">
        <v>790</v>
      </c>
      <c r="C25" s="47"/>
      <c r="D25" s="52">
        <v>1000</v>
      </c>
      <c r="E25" s="51">
        <v>2733</v>
      </c>
      <c r="F25" s="48"/>
      <c r="G25" s="49">
        <f>E25-D25</f>
        <v>1733</v>
      </c>
      <c r="H25" s="50">
        <f t="shared" si="2"/>
        <v>245.949367088608</v>
      </c>
      <c r="I25" s="49">
        <f t="shared" si="3"/>
        <v>1943</v>
      </c>
      <c r="J25" s="57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8"/>
      <c r="HK25" s="58"/>
      <c r="HL25" s="58"/>
      <c r="HM25" s="58"/>
      <c r="HN25" s="58"/>
      <c r="HO25" s="58"/>
      <c r="HP25" s="58"/>
      <c r="HQ25" s="58"/>
      <c r="HR25" s="58"/>
    </row>
    <row r="26" s="28" customFormat="1" ht="27" customHeight="1" spans="1:226">
      <c r="A26" s="53" t="s">
        <v>32</v>
      </c>
      <c r="B26" s="51">
        <f>SUM(B5:B25)</f>
        <v>285581</v>
      </c>
      <c r="C26" s="51">
        <f>SUM(C5:C25)</f>
        <v>280000</v>
      </c>
      <c r="D26" s="51">
        <f>SUM(D5:D25)</f>
        <v>255000</v>
      </c>
      <c r="E26" s="51">
        <f>SUM(E5:E25)</f>
        <v>255000</v>
      </c>
      <c r="F26" s="48">
        <f>ROUND((E26/D26)*100,1)</f>
        <v>100</v>
      </c>
      <c r="G26" s="49">
        <f>E26-D26</f>
        <v>0</v>
      </c>
      <c r="H26" s="50">
        <f t="shared" si="2"/>
        <v>-10.7083454431492</v>
      </c>
      <c r="I26" s="49">
        <f t="shared" si="3"/>
        <v>-30581</v>
      </c>
      <c r="J26" s="57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8"/>
      <c r="HK26" s="58"/>
      <c r="HL26" s="58"/>
      <c r="HM26" s="58"/>
      <c r="HN26" s="58"/>
      <c r="HO26" s="58"/>
      <c r="HP26" s="58"/>
      <c r="HQ26" s="58"/>
      <c r="HR26" s="58"/>
    </row>
    <row r="27" spans="8:8">
      <c r="H27" s="54"/>
    </row>
    <row r="28" spans="8:8">
      <c r="H28" s="54"/>
    </row>
    <row r="29" spans="8:8">
      <c r="H29" s="54"/>
    </row>
    <row r="30" spans="8:8">
      <c r="H30" s="54"/>
    </row>
    <row r="31" spans="8:8">
      <c r="H31" s="54"/>
    </row>
    <row r="32" spans="8:8">
      <c r="H32" s="54"/>
    </row>
    <row r="33" spans="8:8">
      <c r="H33" s="54"/>
    </row>
    <row r="34" spans="8:8">
      <c r="H34" s="54"/>
    </row>
    <row r="35" spans="8:8">
      <c r="H35" s="54"/>
    </row>
    <row r="36" spans="8:8">
      <c r="H36" s="54"/>
    </row>
    <row r="37" spans="8:8">
      <c r="H37" s="54"/>
    </row>
    <row r="38" spans="8:8">
      <c r="H38" s="54"/>
    </row>
    <row r="39" spans="8:8">
      <c r="H39" s="54"/>
    </row>
    <row r="40" spans="8:8">
      <c r="H40" s="54"/>
    </row>
    <row r="52" spans="2:2">
      <c r="B52" s="27"/>
    </row>
  </sheetData>
  <mergeCells count="10">
    <mergeCell ref="A1:J1"/>
    <mergeCell ref="H2:J2"/>
    <mergeCell ref="F3:G3"/>
    <mergeCell ref="H3:I3"/>
    <mergeCell ref="A3:A4"/>
    <mergeCell ref="B3:B4"/>
    <mergeCell ref="C3:C4"/>
    <mergeCell ref="D3:D4"/>
    <mergeCell ref="E3:E4"/>
    <mergeCell ref="J3:J4"/>
  </mergeCells>
  <printOptions horizontalCentered="1"/>
  <pageMargins left="0.786805555555556" right="0.786805555555556" top="0.865972222222222" bottom="0.786805555555556" header="0.279166666666667" footer="0.35"/>
  <pageSetup paperSize="9" firstPageNumber="22" orientation="portrait" useFirstPageNumber="1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85"/>
  <sheetViews>
    <sheetView showZeros="0" topLeftCell="A13" workbookViewId="0">
      <selection activeCell="A27" sqref="$A27:$XFD41"/>
    </sheetView>
  </sheetViews>
  <sheetFormatPr defaultColWidth="8.625" defaultRowHeight="14.25"/>
  <cols>
    <col min="1" max="1" width="23.75" style="4" customWidth="1"/>
    <col min="2" max="2" width="6.75" style="4" customWidth="1"/>
    <col min="3" max="3" width="7.875" style="4" customWidth="1"/>
    <col min="4" max="4" width="7.75" style="4" customWidth="1"/>
    <col min="5" max="5" width="8.5" style="5" customWidth="1"/>
    <col min="6" max="7" width="6.75" style="4" customWidth="1"/>
    <col min="8" max="8" width="7.125" style="4" customWidth="1"/>
    <col min="9" max="9" width="7.625" style="4" customWidth="1"/>
    <col min="10" max="16384" width="8.625" style="4"/>
  </cols>
  <sheetData>
    <row r="1" ht="34.5" customHeight="1" spans="1:9">
      <c r="A1" s="6" t="s">
        <v>60</v>
      </c>
      <c r="B1" s="6"/>
      <c r="C1" s="6"/>
      <c r="D1" s="6"/>
      <c r="E1" s="7"/>
      <c r="F1" s="6"/>
      <c r="G1" s="6"/>
      <c r="H1" s="6"/>
      <c r="I1" s="6"/>
    </row>
    <row r="2" s="1" customFormat="1" ht="20.1" customHeight="1" spans="1:9">
      <c r="A2" s="3" t="s">
        <v>61</v>
      </c>
      <c r="B2" s="3"/>
      <c r="C2" s="3"/>
      <c r="D2" s="3"/>
      <c r="E2" s="8"/>
      <c r="F2" s="9"/>
      <c r="G2" s="9"/>
      <c r="H2" s="9" t="s">
        <v>2</v>
      </c>
      <c r="I2" s="3"/>
    </row>
    <row r="3" s="1" customFormat="1" ht="39" customHeight="1" spans="1:9">
      <c r="A3" s="10" t="s">
        <v>3</v>
      </c>
      <c r="B3" s="11" t="s">
        <v>4</v>
      </c>
      <c r="C3" s="11" t="s">
        <v>35</v>
      </c>
      <c r="D3" s="11" t="s">
        <v>36</v>
      </c>
      <c r="E3" s="12" t="s">
        <v>7</v>
      </c>
      <c r="F3" s="11" t="s">
        <v>37</v>
      </c>
      <c r="G3" s="11"/>
      <c r="H3" s="11" t="s">
        <v>9</v>
      </c>
      <c r="I3" s="11"/>
    </row>
    <row r="4" s="1" customFormat="1" ht="27" customHeight="1" spans="1:9">
      <c r="A4" s="10"/>
      <c r="B4" s="11"/>
      <c r="C4" s="11"/>
      <c r="D4" s="11"/>
      <c r="E4" s="12"/>
      <c r="F4" s="11" t="s">
        <v>10</v>
      </c>
      <c r="G4" s="11" t="s">
        <v>11</v>
      </c>
      <c r="H4" s="11" t="s">
        <v>10</v>
      </c>
      <c r="I4" s="11" t="s">
        <v>11</v>
      </c>
    </row>
    <row r="5" s="2" customFormat="1" ht="33" customHeight="1" spans="1:9">
      <c r="A5" s="13" t="s">
        <v>62</v>
      </c>
      <c r="B5" s="14">
        <v>10829</v>
      </c>
      <c r="C5" s="14">
        <v>12000</v>
      </c>
      <c r="D5" s="14">
        <f>14600-1700</f>
        <v>12900</v>
      </c>
      <c r="E5" s="14">
        <v>12795</v>
      </c>
      <c r="F5" s="15">
        <f t="shared" ref="F5:F19" si="0">ROUND((E5/D5)*100,1)</f>
        <v>99.2</v>
      </c>
      <c r="G5" s="14">
        <f>E5-D5</f>
        <v>-105</v>
      </c>
      <c r="H5" s="16">
        <f>ROUND((E5/B5-1)*100,1)</f>
        <v>18.2</v>
      </c>
      <c r="I5" s="14">
        <f>E5-B5</f>
        <v>1966</v>
      </c>
    </row>
    <row r="6" s="3" customFormat="1" ht="24" customHeight="1" spans="1:9">
      <c r="A6" s="17" t="s">
        <v>63</v>
      </c>
      <c r="B6" s="18">
        <v>7044</v>
      </c>
      <c r="C6" s="18">
        <v>8645</v>
      </c>
      <c r="D6" s="18">
        <f>10300-1655</f>
        <v>8645</v>
      </c>
      <c r="E6" s="18">
        <v>9061</v>
      </c>
      <c r="F6" s="15">
        <f t="shared" si="0"/>
        <v>104.8</v>
      </c>
      <c r="G6" s="19">
        <f>E6-D6</f>
        <v>416</v>
      </c>
      <c r="H6" s="16">
        <f>ROUND((E6/B6-1)*100,1)</f>
        <v>28.6</v>
      </c>
      <c r="I6" s="19">
        <f>E6-B6</f>
        <v>2017</v>
      </c>
    </row>
    <row r="7" s="3" customFormat="1" ht="24" customHeight="1" spans="1:9">
      <c r="A7" s="20" t="s">
        <v>64</v>
      </c>
      <c r="B7" s="14">
        <v>3785</v>
      </c>
      <c r="C7" s="14">
        <v>3355</v>
      </c>
      <c r="D7" s="14">
        <f>SUM(D8:D13)</f>
        <v>4255</v>
      </c>
      <c r="E7" s="14">
        <v>3734</v>
      </c>
      <c r="F7" s="15">
        <f t="shared" si="0"/>
        <v>87.8</v>
      </c>
      <c r="G7" s="19">
        <f t="shared" ref="G7:G16" si="1">E7-D7</f>
        <v>-521</v>
      </c>
      <c r="H7" s="21">
        <f>ROUND((E7/B7-1)*100,1)</f>
        <v>-1.3</v>
      </c>
      <c r="I7" s="19">
        <f>E7-B7</f>
        <v>-51</v>
      </c>
    </row>
    <row r="8" s="3" customFormat="1" ht="24" customHeight="1" spans="1:9">
      <c r="A8" s="17" t="s">
        <v>15</v>
      </c>
      <c r="B8" s="18">
        <v>1108</v>
      </c>
      <c r="C8" s="18">
        <v>520</v>
      </c>
      <c r="D8" s="18">
        <v>1000</v>
      </c>
      <c r="E8" s="18">
        <v>1003</v>
      </c>
      <c r="F8" s="15">
        <f t="shared" si="0"/>
        <v>100.3</v>
      </c>
      <c r="G8" s="19">
        <f t="shared" si="1"/>
        <v>3</v>
      </c>
      <c r="H8" s="21">
        <f t="shared" ref="H8:H26" si="2">ROUND((E8/B8-1)*100,1)</f>
        <v>-9.5</v>
      </c>
      <c r="I8" s="19">
        <f t="shared" ref="I8:I26" si="3">E8-B8</f>
        <v>-105</v>
      </c>
    </row>
    <row r="9" s="3" customFormat="1" ht="24" customHeight="1" spans="1:9">
      <c r="A9" s="17" t="s">
        <v>16</v>
      </c>
      <c r="B9" s="18">
        <v>1986</v>
      </c>
      <c r="C9" s="18">
        <v>1635</v>
      </c>
      <c r="D9" s="18">
        <f>1300-45</f>
        <v>1255</v>
      </c>
      <c r="E9" s="18">
        <v>1334</v>
      </c>
      <c r="F9" s="15">
        <f t="shared" si="0"/>
        <v>106.3</v>
      </c>
      <c r="G9" s="19">
        <f t="shared" si="1"/>
        <v>79</v>
      </c>
      <c r="H9" s="21">
        <f t="shared" si="2"/>
        <v>-32.8</v>
      </c>
      <c r="I9" s="19">
        <f t="shared" si="3"/>
        <v>-652</v>
      </c>
    </row>
    <row r="10" s="3" customFormat="1" ht="24" customHeight="1" spans="1:9">
      <c r="A10" s="17" t="s">
        <v>17</v>
      </c>
      <c r="B10" s="18">
        <v>332</v>
      </c>
      <c r="C10" s="18">
        <v>200</v>
      </c>
      <c r="D10" s="18">
        <v>1200</v>
      </c>
      <c r="E10" s="18">
        <v>358</v>
      </c>
      <c r="F10" s="15">
        <f t="shared" si="0"/>
        <v>29.8</v>
      </c>
      <c r="G10" s="19">
        <f t="shared" si="1"/>
        <v>-842</v>
      </c>
      <c r="H10" s="21">
        <f t="shared" si="2"/>
        <v>7.8</v>
      </c>
      <c r="I10" s="19">
        <f t="shared" si="3"/>
        <v>26</v>
      </c>
    </row>
    <row r="11" s="3" customFormat="1" ht="24" customHeight="1" spans="1:9">
      <c r="A11" s="17" t="s">
        <v>18</v>
      </c>
      <c r="B11" s="18">
        <v>359</v>
      </c>
      <c r="C11" s="18">
        <v>700</v>
      </c>
      <c r="D11" s="18">
        <v>700</v>
      </c>
      <c r="E11" s="18">
        <v>565</v>
      </c>
      <c r="F11" s="15">
        <f t="shared" si="0"/>
        <v>80.7</v>
      </c>
      <c r="G11" s="19">
        <f t="shared" si="1"/>
        <v>-135</v>
      </c>
      <c r="H11" s="21">
        <f t="shared" si="2"/>
        <v>57.4</v>
      </c>
      <c r="I11" s="19">
        <f t="shared" si="3"/>
        <v>206</v>
      </c>
    </row>
    <row r="12" s="3" customFormat="1" ht="24" customHeight="1" spans="1:9">
      <c r="A12" s="17" t="s">
        <v>19</v>
      </c>
      <c r="B12" s="18"/>
      <c r="C12" s="18">
        <v>300</v>
      </c>
      <c r="D12" s="18">
        <v>100</v>
      </c>
      <c r="E12" s="18">
        <v>474</v>
      </c>
      <c r="F12" s="15">
        <v>474</v>
      </c>
      <c r="G12" s="19">
        <v>374</v>
      </c>
      <c r="H12" s="21"/>
      <c r="I12" s="19">
        <v>474</v>
      </c>
    </row>
    <row r="13" s="3" customFormat="1" ht="24" customHeight="1" spans="1:9">
      <c r="A13" s="17" t="s">
        <v>65</v>
      </c>
      <c r="B13" s="18">
        <v>3</v>
      </c>
      <c r="C13" s="18"/>
      <c r="D13" s="18"/>
      <c r="E13" s="18">
        <v>0</v>
      </c>
      <c r="F13" s="15"/>
      <c r="G13" s="19">
        <v>0</v>
      </c>
      <c r="H13" s="21">
        <v>-100</v>
      </c>
      <c r="I13" s="19">
        <v>-3</v>
      </c>
    </row>
    <row r="14" s="3" customFormat="1" ht="33" customHeight="1" spans="1:9">
      <c r="A14" s="22" t="s">
        <v>21</v>
      </c>
      <c r="B14" s="18">
        <v>111908</v>
      </c>
      <c r="C14" s="18">
        <v>86928</v>
      </c>
      <c r="D14" s="18">
        <v>96071</v>
      </c>
      <c r="E14" s="18">
        <v>101722</v>
      </c>
      <c r="F14" s="15">
        <f t="shared" si="0"/>
        <v>105.9</v>
      </c>
      <c r="G14" s="19">
        <f t="shared" si="1"/>
        <v>5651</v>
      </c>
      <c r="H14" s="21">
        <f t="shared" si="2"/>
        <v>-9.1</v>
      </c>
      <c r="I14" s="19">
        <f t="shared" si="3"/>
        <v>-10186</v>
      </c>
    </row>
    <row r="15" s="3" customFormat="1" ht="36" customHeight="1" spans="1:9">
      <c r="A15" s="22" t="s">
        <v>22</v>
      </c>
      <c r="B15" s="18">
        <v>123700</v>
      </c>
      <c r="C15" s="18">
        <v>130000</v>
      </c>
      <c r="D15" s="18">
        <v>125000</v>
      </c>
      <c r="E15" s="18">
        <v>121516</v>
      </c>
      <c r="F15" s="15">
        <f t="shared" si="0"/>
        <v>97.2</v>
      </c>
      <c r="G15" s="19">
        <f t="shared" si="1"/>
        <v>-3484</v>
      </c>
      <c r="H15" s="21">
        <f t="shared" si="2"/>
        <v>-1.8</v>
      </c>
      <c r="I15" s="19">
        <f t="shared" si="3"/>
        <v>-2184</v>
      </c>
    </row>
    <row r="16" s="3" customFormat="1" ht="27" customHeight="1" spans="1:9">
      <c r="A16" s="17" t="s">
        <v>23</v>
      </c>
      <c r="B16" s="18">
        <v>25932</v>
      </c>
      <c r="C16" s="18">
        <v>24169</v>
      </c>
      <c r="D16" s="18">
        <v>18645</v>
      </c>
      <c r="E16" s="18">
        <v>14925</v>
      </c>
      <c r="F16" s="15">
        <f t="shared" si="0"/>
        <v>80</v>
      </c>
      <c r="G16" s="19">
        <f t="shared" si="1"/>
        <v>-3720</v>
      </c>
      <c r="H16" s="21">
        <f t="shared" si="2"/>
        <v>-42.4</v>
      </c>
      <c r="I16" s="19">
        <f t="shared" si="3"/>
        <v>-11007</v>
      </c>
    </row>
    <row r="17" s="3" customFormat="1" ht="27" customHeight="1" spans="1:9">
      <c r="A17" s="17" t="s">
        <v>66</v>
      </c>
      <c r="B17" s="18">
        <v>48960</v>
      </c>
      <c r="C17" s="18">
        <v>17400</v>
      </c>
      <c r="D17" s="18">
        <v>17400</v>
      </c>
      <c r="E17" s="18">
        <f>17400-140+23692</f>
        <v>40952</v>
      </c>
      <c r="F17" s="15">
        <f t="shared" si="0"/>
        <v>235.4</v>
      </c>
      <c r="G17" s="19"/>
      <c r="H17" s="21">
        <f t="shared" si="2"/>
        <v>-16.4</v>
      </c>
      <c r="I17" s="19">
        <f t="shared" si="3"/>
        <v>-8008</v>
      </c>
    </row>
    <row r="18" s="3" customFormat="1" ht="27" customHeight="1" spans="1:9">
      <c r="A18" s="17" t="s">
        <v>67</v>
      </c>
      <c r="B18" s="18">
        <v>3868</v>
      </c>
      <c r="C18" s="18">
        <v>4797</v>
      </c>
      <c r="D18" s="18">
        <v>4797</v>
      </c>
      <c r="E18" s="18">
        <v>4137</v>
      </c>
      <c r="F18" s="15">
        <f t="shared" si="0"/>
        <v>86.2</v>
      </c>
      <c r="G18" s="19"/>
      <c r="H18" s="21">
        <f t="shared" si="2"/>
        <v>7</v>
      </c>
      <c r="I18" s="19">
        <f t="shared" si="3"/>
        <v>269</v>
      </c>
    </row>
    <row r="19" s="3" customFormat="1" ht="27" customHeight="1" spans="1:9">
      <c r="A19" s="22" t="s">
        <v>68</v>
      </c>
      <c r="B19" s="18">
        <v>15281</v>
      </c>
      <c r="C19" s="23">
        <v>30000</v>
      </c>
      <c r="D19" s="18">
        <v>5481</v>
      </c>
      <c r="E19" s="18">
        <v>5481</v>
      </c>
      <c r="F19" s="15">
        <f t="shared" si="0"/>
        <v>100</v>
      </c>
      <c r="G19" s="19"/>
      <c r="H19" s="21">
        <f t="shared" si="2"/>
        <v>-64.1</v>
      </c>
      <c r="I19" s="19">
        <f t="shared" si="3"/>
        <v>-9800</v>
      </c>
    </row>
    <row r="20" s="3" customFormat="1" ht="27" customHeight="1" spans="1:9">
      <c r="A20" s="24" t="s">
        <v>69</v>
      </c>
      <c r="B20" s="19">
        <v>16000</v>
      </c>
      <c r="C20" s="19"/>
      <c r="D20" s="19"/>
      <c r="E20" s="19">
        <v>18310</v>
      </c>
      <c r="F20" s="15"/>
      <c r="G20" s="19"/>
      <c r="H20" s="21">
        <f t="shared" si="2"/>
        <v>14.4</v>
      </c>
      <c r="I20" s="19">
        <f t="shared" si="3"/>
        <v>2310</v>
      </c>
    </row>
    <row r="21" s="3" customFormat="1" ht="33" customHeight="1" spans="1:9">
      <c r="A21" s="24" t="s">
        <v>70</v>
      </c>
      <c r="B21" s="19">
        <v>5581</v>
      </c>
      <c r="C21" s="19"/>
      <c r="D21" s="19"/>
      <c r="E21" s="19">
        <v>1604</v>
      </c>
      <c r="F21" s="15"/>
      <c r="G21" s="19"/>
      <c r="H21" s="21">
        <f t="shared" si="2"/>
        <v>-71.3</v>
      </c>
      <c r="I21" s="19">
        <f t="shared" si="3"/>
        <v>-3977</v>
      </c>
    </row>
    <row r="22" s="3" customFormat="1" ht="27" customHeight="1" spans="1:9">
      <c r="A22" s="24" t="s">
        <v>71</v>
      </c>
      <c r="B22" s="19">
        <v>19800</v>
      </c>
      <c r="C22" s="19"/>
      <c r="D22" s="19"/>
      <c r="E22" s="19">
        <v>21402</v>
      </c>
      <c r="F22" s="15"/>
      <c r="G22" s="19"/>
      <c r="H22" s="21">
        <f t="shared" si="2"/>
        <v>8.1</v>
      </c>
      <c r="I22" s="19">
        <f t="shared" si="3"/>
        <v>1602</v>
      </c>
    </row>
    <row r="23" s="1" customFormat="1" ht="27" customHeight="1" spans="1:9">
      <c r="A23" s="24" t="s">
        <v>72</v>
      </c>
      <c r="B23" s="19">
        <v>-1660</v>
      </c>
      <c r="C23" s="19"/>
      <c r="D23" s="19"/>
      <c r="E23" s="19">
        <v>-1318</v>
      </c>
      <c r="F23" s="15"/>
      <c r="G23" s="19"/>
      <c r="H23" s="21">
        <f t="shared" si="2"/>
        <v>-20.6</v>
      </c>
      <c r="I23" s="19">
        <f t="shared" si="3"/>
        <v>342</v>
      </c>
    </row>
    <row r="24" s="1" customFormat="1" ht="27" customHeight="1" spans="1:9">
      <c r="A24" s="24" t="s">
        <v>73</v>
      </c>
      <c r="B24" s="19"/>
      <c r="C24" s="19"/>
      <c r="D24" s="19"/>
      <c r="E24" s="19">
        <v>35</v>
      </c>
      <c r="F24" s="15"/>
      <c r="G24" s="19">
        <f>E24-D24</f>
        <v>35</v>
      </c>
      <c r="H24" s="21"/>
      <c r="I24" s="19">
        <f t="shared" si="3"/>
        <v>35</v>
      </c>
    </row>
    <row r="25" s="1" customFormat="1" ht="27" customHeight="1" spans="1:9">
      <c r="A25" s="25" t="s">
        <v>31</v>
      </c>
      <c r="B25" s="19">
        <v>-1318</v>
      </c>
      <c r="C25" s="19"/>
      <c r="D25" s="19"/>
      <c r="E25" s="19">
        <v>-3699</v>
      </c>
      <c r="F25" s="15"/>
      <c r="G25" s="19"/>
      <c r="H25" s="21"/>
      <c r="I25" s="19"/>
    </row>
    <row r="26" s="1" customFormat="1" ht="27" customHeight="1" spans="1:9">
      <c r="A26" s="26" t="s">
        <v>32</v>
      </c>
      <c r="B26" s="14">
        <f>B24-B18-B17+B16+B15+B14+B7+B6+B19+B20+B21-B22+B23-B25</f>
        <v>236261</v>
      </c>
      <c r="C26" s="14">
        <f>C24-C18-C17+C16+C15+C14+C7+C6+C19+C20+C21-C22+C23</f>
        <v>260900</v>
      </c>
      <c r="D26" s="14">
        <f>D24-D18-D17+D16+D15+D14+D7+D6+D19+D20+D21-D22+D23</f>
        <v>235900</v>
      </c>
      <c r="E26" s="14">
        <f>-E24-E18-E17+E16+E15+E14+E7+E6+E19+E20+E21-E22+E23-E25</f>
        <v>212208</v>
      </c>
      <c r="F26" s="21">
        <f>ROUND((E26/D26)*100,1)</f>
        <v>90</v>
      </c>
      <c r="G26" s="19">
        <f>E26-D26</f>
        <v>-23692</v>
      </c>
      <c r="H26" s="21">
        <f t="shared" si="2"/>
        <v>-10.2</v>
      </c>
      <c r="I26" s="19">
        <f t="shared" si="3"/>
        <v>-24053</v>
      </c>
    </row>
    <row r="85" spans="2:2">
      <c r="B85" s="27"/>
    </row>
  </sheetData>
  <mergeCells count="8">
    <mergeCell ref="A1:I1"/>
    <mergeCell ref="F3:G3"/>
    <mergeCell ref="H3:I3"/>
    <mergeCell ref="A3:A4"/>
    <mergeCell ref="B3:B4"/>
    <mergeCell ref="C3:C4"/>
    <mergeCell ref="D3:D4"/>
    <mergeCell ref="E3:E4"/>
  </mergeCells>
  <printOptions horizontalCentered="1"/>
  <pageMargins left="0.786805555555556" right="0.786805555555556" top="0.865972222222222" bottom="0.786805555555556" header="0.279166666666667" footer="0.35"/>
  <pageSetup paperSize="9" firstPageNumber="22" orientation="portrait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 </vt:lpstr>
      <vt:lpstr>表二</vt:lpstr>
      <vt:lpstr>表三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xupen</dc:creator>
  <cp:lastModifiedBy>木木'Liu</cp:lastModifiedBy>
  <dcterms:created xsi:type="dcterms:W3CDTF">2022-03-13T06:25:00Z</dcterms:created>
  <dcterms:modified xsi:type="dcterms:W3CDTF">2022-03-13T07:31:25Z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