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" sheetId="9" r:id="rId1"/>
    <sheet name="城关" sheetId="1" r:id="rId2"/>
    <sheet name="平梁" sheetId="2" r:id="rId3"/>
    <sheet name="涧池" sheetId="3" r:id="rId4"/>
    <sheet name="蒲溪" sheetId="4" r:id="rId5"/>
    <sheet name="观音河" sheetId="5" r:id="rId6"/>
    <sheet name="双河口" sheetId="6" r:id="rId7"/>
    <sheet name="铁佛寺" sheetId="7" r:id="rId8"/>
    <sheet name="汉阳" sheetId="8" r:id="rId9"/>
    <sheet name="双乳" sheetId="10" r:id="rId10"/>
    <sheet name="漩涡" sheetId="11" r:id="rId11"/>
  </sheets>
  <definedNames>
    <definedName name="_xlnm._FilterDatabase" localSheetId="1" hidden="1">城关!$A$1:$G$13</definedName>
    <definedName name="_xlnm._FilterDatabase" localSheetId="8" hidden="1">汉阳!$A$1:$G$20</definedName>
  </definedNames>
  <calcPr calcId="144525"/>
</workbook>
</file>

<file path=xl/sharedStrings.xml><?xml version="1.0" encoding="utf-8"?>
<sst xmlns="http://schemas.openxmlformats.org/spreadsheetml/2006/main" count="440" uniqueCount="344">
  <si>
    <r>
      <rPr>
        <b/>
        <sz val="16"/>
        <rFont val="宋体"/>
        <charset val="134"/>
      </rPr>
      <t>汉阴县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三个一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产业套种（套养）发展计划奖补汇总表</t>
    </r>
  </si>
  <si>
    <t>序号</t>
  </si>
  <si>
    <t>镇</t>
  </si>
  <si>
    <t>经营主体个数</t>
  </si>
  <si>
    <t>金额</t>
  </si>
  <si>
    <t>城关镇</t>
  </si>
  <si>
    <t>平梁镇</t>
  </si>
  <si>
    <t>涧池镇</t>
  </si>
  <si>
    <t>蒲溪镇</t>
  </si>
  <si>
    <t>双乳镇</t>
  </si>
  <si>
    <t>观音河镇</t>
  </si>
  <si>
    <t>双河口镇</t>
  </si>
  <si>
    <t>铁佛寺镇</t>
  </si>
  <si>
    <t>汉阳镇</t>
  </si>
  <si>
    <t>漩涡镇</t>
  </si>
  <si>
    <t>合计</t>
  </si>
  <si>
    <t>汉阴县2022年“三个一”产业套种（套养）发展计划奖补汇总表</t>
  </si>
  <si>
    <t xml:space="preserve">  填报单位：城关镇</t>
  </si>
  <si>
    <t>村名</t>
  </si>
  <si>
    <t>经营主体名称</t>
  </si>
  <si>
    <t>项目验收
时间</t>
  </si>
  <si>
    <t>奖补内容</t>
  </si>
  <si>
    <t>奖补金额（元）</t>
  </si>
  <si>
    <t>备注</t>
  </si>
  <si>
    <t>前进村</t>
  </si>
  <si>
    <t>汉阴县城关镇前进村丰发种植农民专业合作社</t>
  </si>
  <si>
    <t>猕猴桃、蜂糖李套种大豆100亩，套种甜玉米100亩；套种土豆100亩、南瓜60亩</t>
  </si>
  <si>
    <t>麒麟村</t>
  </si>
  <si>
    <t>汉阴县城关镇麒麟村秦峰青花椒农民专业合作社</t>
  </si>
  <si>
    <t>套种油葵110亩</t>
  </si>
  <si>
    <t>中堰村</t>
  </si>
  <si>
    <t>汉阴县城关镇笃敬生态农民专业合作社</t>
  </si>
  <si>
    <t>黄桃套种葵花籽150亩、套种大豆40亩</t>
  </si>
  <si>
    <t>长窖村</t>
  </si>
  <si>
    <t>汉阴县城关镇长窖村强坤种植农民专业合作社</t>
  </si>
  <si>
    <t>蜂糖李产业园套种大豆220亩</t>
  </si>
  <si>
    <t>三坪村</t>
  </si>
  <si>
    <t>汉阴县城关镇三坪村黎园佳诚农民种植专业合作社</t>
  </si>
  <si>
    <t>产业园套种土豆100亩、南瓜150亩、大豆100亩</t>
  </si>
  <si>
    <t>平安村</t>
  </si>
  <si>
    <t>汉阴县城关镇平安村聚源生态种植农民专业合作社</t>
  </si>
  <si>
    <t>套种大豆120亩</t>
  </si>
  <si>
    <t>月河村</t>
  </si>
  <si>
    <t>汉阴县城关镇月河村月兴种植农民专业合作社</t>
  </si>
  <si>
    <t>李子产业园套种土豆20亩、花生30亩、大豆300亩</t>
  </si>
  <si>
    <t>新星村</t>
  </si>
  <si>
    <t>汉阴县城关镇新星村联兴种植农民专业合作社</t>
  </si>
  <si>
    <t>套种油菜100亩、大豆300亩、黄花250</t>
  </si>
  <si>
    <t>草桥村</t>
  </si>
  <si>
    <t>汉阴县城关镇草桥村金龙湾种植农民专业合作社</t>
  </si>
  <si>
    <t>李子园套种黄豆220亩</t>
  </si>
  <si>
    <t>填报人：陈时见</t>
  </si>
  <si>
    <t>审核人：尹先祥</t>
  </si>
  <si>
    <t xml:space="preserve">   平梁镇                                                                                      填表时间：2022年7月26日</t>
  </si>
  <si>
    <t>姓名</t>
  </si>
  <si>
    <t>项目验收时间</t>
  </si>
  <si>
    <t>酒店村</t>
  </si>
  <si>
    <t>汉阴县平梁镇酒店蚕桑农民专业合作社</t>
  </si>
  <si>
    <r>
      <rPr>
        <sz val="10.5"/>
        <color theme="1"/>
        <rFont val="宋体"/>
        <charset val="134"/>
      </rPr>
      <t>养蚕</t>
    </r>
    <r>
      <rPr>
        <sz val="10.5"/>
        <color indexed="8"/>
        <rFont val="Times New Roman"/>
        <charset val="0"/>
      </rPr>
      <t>47</t>
    </r>
    <r>
      <rPr>
        <sz val="10.5"/>
        <color theme="1"/>
        <rFont val="宋体"/>
        <charset val="134"/>
      </rPr>
      <t>张，小蚕共育</t>
    </r>
    <r>
      <rPr>
        <sz val="10.5"/>
        <color indexed="8"/>
        <rFont val="Times New Roman"/>
        <charset val="0"/>
      </rPr>
      <t>47</t>
    </r>
    <r>
      <rPr>
        <sz val="10.5"/>
        <color theme="1"/>
        <rFont val="宋体"/>
        <charset val="134"/>
      </rPr>
      <t>张，套养鸡30亩，套种黄豆90亩</t>
    </r>
  </si>
  <si>
    <t>义河村</t>
  </si>
  <si>
    <t>汉阴县平梁镇义河蚕桑农民专业合作社</t>
  </si>
  <si>
    <t>大豆种植105亩</t>
  </si>
  <si>
    <t>兴隆佳苑社区</t>
  </si>
  <si>
    <t>汉阴县平梁镇兴隆佳苑蚕桑专业合作社</t>
  </si>
  <si>
    <t>土豆套种482亩大豆套种100亩</t>
  </si>
  <si>
    <t>登天村</t>
  </si>
  <si>
    <t>汉阴县平梁镇登天专业合作社</t>
  </si>
  <si>
    <t>套种玉米、大豆200亩</t>
  </si>
  <si>
    <t>蔡家河村</t>
  </si>
  <si>
    <t>蔡家河蚕桑农民专业合作社</t>
  </si>
  <si>
    <r>
      <rPr>
        <sz val="10.5"/>
        <color theme="1"/>
        <rFont val="宋体"/>
        <charset val="134"/>
      </rPr>
      <t>桑园套种（土豆</t>
    </r>
    <r>
      <rPr>
        <sz val="10.5"/>
        <color theme="1"/>
        <rFont val="Times New Roman"/>
        <charset val="0"/>
      </rPr>
      <t>60</t>
    </r>
    <r>
      <rPr>
        <sz val="10.5"/>
        <color theme="1"/>
        <rFont val="宋体"/>
        <charset val="134"/>
      </rPr>
      <t>亩、玉米</t>
    </r>
    <r>
      <rPr>
        <sz val="10.5"/>
        <color theme="1"/>
        <rFont val="Times New Roman"/>
        <charset val="0"/>
      </rPr>
      <t>40</t>
    </r>
    <r>
      <rPr>
        <sz val="10.5"/>
        <color theme="1"/>
        <rFont val="宋体"/>
        <charset val="134"/>
      </rPr>
      <t>亩、黄豆</t>
    </r>
    <r>
      <rPr>
        <sz val="10.5"/>
        <color theme="1"/>
        <rFont val="Times New Roman"/>
        <charset val="0"/>
      </rPr>
      <t>30</t>
    </r>
    <r>
      <rPr>
        <sz val="10.5"/>
        <color theme="1"/>
        <rFont val="宋体"/>
        <charset val="134"/>
      </rPr>
      <t>亩）</t>
    </r>
  </si>
  <si>
    <t>西岭村</t>
  </si>
  <si>
    <t>汉阴县平梁镇西岭村好水源产业专业合作社</t>
  </si>
  <si>
    <t>土豆套种/大豆玉米套种105亩</t>
  </si>
  <si>
    <t>石门寺村</t>
  </si>
  <si>
    <t>汉阴县平梁镇为民专业合作社</t>
  </si>
  <si>
    <t>“三个一”产业园管护套种384亩</t>
  </si>
  <si>
    <t>柏杨村</t>
  </si>
  <si>
    <t>汉阴县柏杨村蚕桑专业合作社</t>
  </si>
  <si>
    <r>
      <rPr>
        <sz val="10.5"/>
        <rFont val="宋体"/>
        <charset val="134"/>
      </rPr>
      <t>套种玉米</t>
    </r>
    <r>
      <rPr>
        <sz val="10.5"/>
        <rFont val="Times New Roman"/>
        <charset val="0"/>
      </rPr>
      <t>200</t>
    </r>
    <r>
      <rPr>
        <sz val="10.5"/>
        <rFont val="宋体"/>
        <charset val="134"/>
      </rPr>
      <t>亩</t>
    </r>
  </si>
  <si>
    <t>太行村</t>
  </si>
  <si>
    <t>汉阴县平梁镇太行村农旅专业合作社</t>
  </si>
  <si>
    <t>茶园大豆套种300亩</t>
  </si>
  <si>
    <t>沙河村</t>
  </si>
  <si>
    <t>汉阴县沙河蚕桑农民专业合作社</t>
  </si>
  <si>
    <t>大豆套种104.34亩</t>
  </si>
  <si>
    <t>合  计：</t>
  </si>
  <si>
    <t>主要负责人：谢传武                         分管负责人：欧波                      统计人员：胡凌   吴小松</t>
  </si>
  <si>
    <r>
      <rPr>
        <sz val="14"/>
        <color theme="1"/>
        <rFont val="宋体"/>
        <charset val="134"/>
      </rPr>
      <t xml:space="preserve">     涧池镇                                                   填报时间： </t>
    </r>
    <r>
      <rPr>
        <sz val="14"/>
        <color rgb="FF000000"/>
        <rFont val="Times New Roman"/>
        <charset val="134"/>
      </rPr>
      <t xml:space="preserve">2022 </t>
    </r>
    <r>
      <rPr>
        <sz val="14"/>
        <color theme="1"/>
        <rFont val="宋体"/>
        <charset val="134"/>
      </rPr>
      <t xml:space="preserve">年 7月 </t>
    </r>
    <r>
      <rPr>
        <sz val="14"/>
        <color rgb="FF000000"/>
        <rFont val="Times New Roman"/>
        <charset val="134"/>
      </rPr>
      <t>24</t>
    </r>
    <r>
      <rPr>
        <sz val="14"/>
        <color theme="1"/>
        <rFont val="宋体"/>
        <charset val="134"/>
      </rPr>
      <t>日</t>
    </r>
  </si>
  <si>
    <t>沙坝村</t>
  </si>
  <si>
    <t>汉阴县涧池镇沙坝村特色种植专业合作社</t>
  </si>
  <si>
    <t>玉米大豆套种120亩</t>
  </si>
  <si>
    <t>栋梁村</t>
  </si>
  <si>
    <t>汉阴县涧池镇栋梁村蔬菜种植农民专业合作社</t>
  </si>
  <si>
    <t>栋梁村脆李园套种黄豆202亩。</t>
  </si>
  <si>
    <t>麻柳村</t>
  </si>
  <si>
    <t>麻柳村特色种养殖专业合作社</t>
  </si>
  <si>
    <t>土豆套玉米200亩</t>
  </si>
  <si>
    <t>仁河村</t>
  </si>
  <si>
    <t>仁河村香水连苗木花卉种植农民专业合作社</t>
  </si>
  <si>
    <t>玉米大豆套种150亩</t>
  </si>
  <si>
    <r>
      <rPr>
        <sz val="10.5"/>
        <color theme="1"/>
        <rFont val="Times New Roman"/>
        <charset val="134"/>
      </rPr>
      <t>672</t>
    </r>
    <r>
      <rPr>
        <sz val="10.5"/>
        <color theme="1"/>
        <rFont val="宋体"/>
        <charset val="134"/>
      </rPr>
      <t>亩</t>
    </r>
  </si>
  <si>
    <t xml:space="preserve"> </t>
  </si>
  <si>
    <t>主要负责人：   文飞                       分管负责人： 姚小康                     统计人员：杜兰兰</t>
  </si>
  <si>
    <t xml:space="preserve"> 填报单位：蒲溪镇人民政府                                          填报时间： 2022年 7月26日</t>
  </si>
  <si>
    <t>溪畔社区</t>
  </si>
  <si>
    <t>汉阴县蒲溪镇搬迁小区农民种植专业合作社</t>
  </si>
  <si>
    <r>
      <rPr>
        <sz val="10.5"/>
        <color theme="1"/>
        <rFont val="Times New Roman"/>
        <charset val="134"/>
      </rPr>
      <t>2022</t>
    </r>
    <r>
      <rPr>
        <sz val="10.5"/>
        <color theme="1"/>
        <rFont val="宋体"/>
        <charset val="134"/>
      </rPr>
      <t>.07</t>
    </r>
  </si>
  <si>
    <r>
      <rPr>
        <sz val="10.5"/>
        <color theme="1"/>
        <rFont val="宋体"/>
        <charset val="134"/>
      </rPr>
      <t>猕猴桃园复合套种甜玉米、大豆合计5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宋体"/>
        <charset val="134"/>
      </rPr>
      <t>亩</t>
    </r>
  </si>
  <si>
    <t>天星村</t>
  </si>
  <si>
    <t>汉阴县方家沟蚕桑农民专业合作社</t>
  </si>
  <si>
    <r>
      <rPr>
        <sz val="10.5"/>
        <color theme="1"/>
        <rFont val="宋体"/>
        <charset val="134"/>
      </rPr>
      <t>大豆玉米复合套种、大豆套种</t>
    </r>
    <r>
      <rPr>
        <sz val="10.5"/>
        <color theme="1"/>
        <rFont val="Times New Roman"/>
        <charset val="134"/>
      </rPr>
      <t>102.5</t>
    </r>
    <r>
      <rPr>
        <sz val="10.5"/>
        <color theme="1"/>
        <rFont val="宋体"/>
        <charset val="134"/>
      </rPr>
      <t>亩</t>
    </r>
  </si>
  <si>
    <t>田禾村</t>
  </si>
  <si>
    <t>汉阴县蒲溪镇兰玲蚕桑专业合作社</t>
  </si>
  <si>
    <t>套种玉米152亩，其中大豆玉米套种132亩</t>
  </si>
  <si>
    <t>芹菜沟村</t>
  </si>
  <si>
    <t>汉阴县小燕红蚕桑农民专业合作社</t>
  </si>
  <si>
    <r>
      <rPr>
        <sz val="10.5"/>
        <color theme="1"/>
        <rFont val="宋体"/>
        <charset val="134"/>
      </rPr>
      <t>桑园大豆套种105</t>
    </r>
    <r>
      <rPr>
        <sz val="10.5"/>
        <color theme="1"/>
        <rFont val="宋体"/>
        <charset val="134"/>
      </rPr>
      <t>亩</t>
    </r>
  </si>
  <si>
    <t>盘龙村</t>
  </si>
  <si>
    <t>汉阴县鑫龙泰红桃专业合作社</t>
  </si>
  <si>
    <t>套种玉米大豆300亩</t>
  </si>
  <si>
    <t>套种玉米100亩</t>
  </si>
  <si>
    <t>先锋村</t>
  </si>
  <si>
    <t>汉阴县蒲溪镇盈收农民专业合作社</t>
  </si>
  <si>
    <t>套种纯大豆、玉米大豆套种113亩</t>
  </si>
  <si>
    <t>胜利村</t>
  </si>
  <si>
    <t>张家沟蚕桑合作社</t>
  </si>
  <si>
    <t>套种土豆、玉米大豆122亩</t>
  </si>
  <si>
    <r>
      <rPr>
        <sz val="14"/>
        <color theme="1"/>
        <rFont val="等线"/>
        <charset val="134"/>
        <scheme val="minor"/>
      </rPr>
      <t xml:space="preserve">      主要负责人：叶建明             分管负责人：陈  革                   </t>
    </r>
    <r>
      <rPr>
        <sz val="14"/>
        <color theme="1"/>
        <rFont val="等线"/>
        <charset val="134"/>
        <scheme val="minor"/>
      </rPr>
      <t xml:space="preserve">    </t>
    </r>
    <r>
      <rPr>
        <sz val="14"/>
        <color theme="1"/>
        <rFont val="等线"/>
        <charset val="134"/>
        <scheme val="minor"/>
      </rPr>
      <t>统计人员：邝吉伟</t>
    </r>
  </si>
  <si>
    <r>
      <rPr>
        <sz val="12"/>
        <color rgb="FF000000"/>
        <rFont val="宋体"/>
        <charset val="134"/>
      </rPr>
      <t xml:space="preserve">     观音河镇                                填报时间：</t>
    </r>
    <r>
      <rPr>
        <sz val="12"/>
        <color rgb="FF000000"/>
        <rFont val="Courier New"/>
        <charset val="134"/>
      </rPr>
      <t>2022</t>
    </r>
    <r>
      <rPr>
        <sz val="12"/>
        <color rgb="FF000000"/>
        <rFont val="宋体"/>
        <charset val="134"/>
      </rPr>
      <t>年  7</t>
    </r>
    <r>
      <rPr>
        <sz val="12"/>
        <color rgb="FF000000"/>
        <rFont val="Courier New"/>
        <charset val="134"/>
      </rPr>
      <t xml:space="preserve">  </t>
    </r>
    <r>
      <rPr>
        <sz val="12"/>
        <color rgb="FF000000"/>
        <rFont val="宋体"/>
        <charset val="134"/>
      </rPr>
      <t>月 28</t>
    </r>
    <r>
      <rPr>
        <sz val="12"/>
        <color rgb="FF000000"/>
        <rFont val="Courier New"/>
        <charset val="134"/>
      </rPr>
      <t xml:space="preserve"> </t>
    </r>
    <r>
      <rPr>
        <sz val="12"/>
        <color rgb="FF000000"/>
        <rFont val="宋体"/>
        <charset val="134"/>
      </rPr>
      <t>日</t>
    </r>
  </si>
  <si>
    <t>观音河村</t>
  </si>
  <si>
    <t>汉阴县观音河镇观音河村中农种植专业合作社</t>
  </si>
  <si>
    <r>
      <rPr>
        <sz val="12"/>
        <color rgb="FF000000"/>
        <rFont val="等线"/>
        <charset val="134"/>
        <scheme val="minor"/>
      </rPr>
      <t>猕猴桃产业园套种大豆玉米</t>
    </r>
    <r>
      <rPr>
        <sz val="12"/>
        <color rgb="FF000000"/>
        <rFont val="等线"/>
        <charset val="134"/>
        <scheme val="minor"/>
      </rPr>
      <t>200</t>
    </r>
    <r>
      <rPr>
        <sz val="12"/>
        <color rgb="FF000000"/>
        <rFont val="等线"/>
        <charset val="134"/>
        <scheme val="minor"/>
      </rPr>
      <t>亩</t>
    </r>
  </si>
  <si>
    <t>合心村</t>
  </si>
  <si>
    <t>汉阴县观音河镇合心蚕桑产业合作社</t>
  </si>
  <si>
    <r>
      <rPr>
        <sz val="12"/>
        <color rgb="FF000000"/>
        <rFont val="等线"/>
        <charset val="134"/>
        <scheme val="minor"/>
      </rPr>
      <t>蚕桑产业园套种玉米</t>
    </r>
    <r>
      <rPr>
        <sz val="12"/>
        <color rgb="FF000000"/>
        <rFont val="等线"/>
        <charset val="134"/>
        <scheme val="minor"/>
      </rPr>
      <t>100</t>
    </r>
    <r>
      <rPr>
        <sz val="12"/>
        <color rgb="FF000000"/>
        <rFont val="等线"/>
        <charset val="134"/>
        <scheme val="minor"/>
      </rPr>
      <t>亩</t>
    </r>
  </si>
  <si>
    <t>进步村</t>
  </si>
  <si>
    <t>汉阴县观音河镇进步村猕猴桃种植专业合作社</t>
  </si>
  <si>
    <r>
      <rPr>
        <sz val="12"/>
        <color rgb="FF000000"/>
        <rFont val="等线"/>
        <charset val="134"/>
        <scheme val="minor"/>
      </rPr>
      <t>猕猴桃产业园套种玉米、拐枣园套种玉 米</t>
    </r>
    <r>
      <rPr>
        <sz val="12"/>
        <color rgb="FF000000"/>
        <rFont val="等线"/>
        <charset val="134"/>
        <scheme val="minor"/>
      </rPr>
      <t>350</t>
    </r>
    <r>
      <rPr>
        <sz val="12"/>
        <color rgb="FF000000"/>
        <rFont val="等线"/>
        <charset val="134"/>
        <scheme val="minor"/>
      </rPr>
      <t>亩</t>
    </r>
  </si>
  <si>
    <t>水田村</t>
  </si>
  <si>
    <t>汉阴县观音河镇水田中草药种植专业合作社</t>
  </si>
  <si>
    <r>
      <rPr>
        <sz val="12"/>
        <color rgb="FF000000"/>
        <rFont val="等线"/>
        <charset val="134"/>
        <scheme val="minor"/>
      </rPr>
      <t>猕猴桃产业园套种甜玉米</t>
    </r>
    <r>
      <rPr>
        <sz val="12"/>
        <color rgb="FF000000"/>
        <rFont val="等线"/>
        <charset val="134"/>
        <scheme val="minor"/>
      </rPr>
      <t>380</t>
    </r>
    <r>
      <rPr>
        <sz val="12"/>
        <color rgb="FF000000"/>
        <rFont val="等线"/>
        <charset val="134"/>
        <scheme val="minor"/>
      </rPr>
      <t>亩，大豆</t>
    </r>
    <r>
      <rPr>
        <sz val="12"/>
        <color rgb="FF000000"/>
        <rFont val="等线"/>
        <charset val="134"/>
        <scheme val="minor"/>
      </rPr>
      <t>33</t>
    </r>
    <r>
      <rPr>
        <sz val="12"/>
        <color rgb="FF000000"/>
        <rFont val="等线"/>
        <charset val="134"/>
        <scheme val="minor"/>
      </rPr>
      <t>亩，共计</t>
    </r>
    <r>
      <rPr>
        <sz val="12"/>
        <color rgb="FF000000"/>
        <rFont val="等线"/>
        <charset val="134"/>
        <scheme val="minor"/>
      </rPr>
      <t>413</t>
    </r>
    <r>
      <rPr>
        <sz val="12"/>
        <color rgb="FF000000"/>
        <rFont val="等线"/>
        <charset val="134"/>
        <scheme val="minor"/>
      </rPr>
      <t>亩</t>
    </r>
  </si>
  <si>
    <t>义兴村</t>
  </si>
  <si>
    <t>汉阴县观音河镇义兴种植专业合作社</t>
  </si>
  <si>
    <r>
      <rPr>
        <sz val="12"/>
        <color rgb="FF000000"/>
        <rFont val="等线"/>
        <charset val="134"/>
        <scheme val="minor"/>
      </rPr>
      <t>猕猴桃产业园套种玉米大豆</t>
    </r>
    <r>
      <rPr>
        <sz val="12"/>
        <color rgb="FF000000"/>
        <rFont val="等线"/>
        <charset val="134"/>
        <scheme val="minor"/>
      </rPr>
      <t>300</t>
    </r>
    <r>
      <rPr>
        <sz val="12"/>
        <color rgb="FF000000"/>
        <rFont val="等线"/>
        <charset val="134"/>
        <scheme val="minor"/>
      </rPr>
      <t>亩</t>
    </r>
  </si>
  <si>
    <t>药王村</t>
  </si>
  <si>
    <t>汉阴县观音河镇药王村中药材种植专业合作社</t>
  </si>
  <si>
    <r>
      <rPr>
        <sz val="12"/>
        <color rgb="FF000000"/>
        <rFont val="等线"/>
        <charset val="134"/>
        <scheme val="minor"/>
      </rPr>
      <t>猕猴桃产业园套种玉米大豆</t>
    </r>
    <r>
      <rPr>
        <sz val="12"/>
        <color rgb="FF000000"/>
        <rFont val="等线"/>
        <charset val="134"/>
        <scheme val="minor"/>
      </rPr>
      <t>500</t>
    </r>
    <r>
      <rPr>
        <sz val="12"/>
        <color rgb="FF000000"/>
        <rFont val="等线"/>
        <charset val="134"/>
        <scheme val="minor"/>
      </rPr>
      <t>亩</t>
    </r>
  </si>
  <si>
    <t>中坪村</t>
  </si>
  <si>
    <t>汉阴县观音河镇中坪村猕猴桃种植专业合作社</t>
  </si>
  <si>
    <r>
      <rPr>
        <sz val="12"/>
        <color rgb="FF000000"/>
        <rFont val="等线"/>
        <charset val="134"/>
        <scheme val="minor"/>
      </rPr>
      <t>产业园套种玉米</t>
    </r>
    <r>
      <rPr>
        <sz val="12"/>
        <color rgb="FF000000"/>
        <rFont val="等线"/>
        <charset val="134"/>
        <scheme val="minor"/>
      </rPr>
      <t>120</t>
    </r>
    <r>
      <rPr>
        <sz val="12"/>
        <color rgb="FF000000"/>
        <rFont val="等线"/>
        <charset val="134"/>
        <scheme val="minor"/>
      </rPr>
      <t>亩、大豆</t>
    </r>
    <r>
      <rPr>
        <sz val="12"/>
        <color rgb="FF000000"/>
        <rFont val="等线"/>
        <charset val="134"/>
        <scheme val="minor"/>
      </rPr>
      <t>50</t>
    </r>
    <r>
      <rPr>
        <sz val="12"/>
        <color rgb="FF000000"/>
        <rFont val="等线"/>
        <charset val="134"/>
        <scheme val="minor"/>
      </rPr>
      <t>亩</t>
    </r>
  </si>
  <si>
    <t>主要负责人：黄超                          分管负责人：俞明喆                      统计人员：雷友锡</t>
  </si>
  <si>
    <t xml:space="preserve">           单 位： 双河口镇                                                                                                   填报时间：2022年7月5日</t>
  </si>
  <si>
    <t>项目验
收时间</t>
  </si>
  <si>
    <t>奖补
金额（元）</t>
  </si>
  <si>
    <t>龙垭村</t>
  </si>
  <si>
    <t>龙垭惠民蔬果种植专业合作社</t>
  </si>
  <si>
    <t xml:space="preserve">樱桃园复合种套种120亩、猕猴桃种植纯黄豆50亩    </t>
  </si>
  <si>
    <t>石家沟村</t>
  </si>
  <si>
    <t>汉阴县双河口镇睿丰农业专业合作社</t>
  </si>
  <si>
    <t>猕猴桃套种大豆102亩</t>
  </si>
  <si>
    <t>凤柳村</t>
  </si>
  <si>
    <t>汉阴县双河口镇凤硒种养殖专业合作社</t>
  </si>
  <si>
    <t>金银花产业园复合
套种105亩、纯种大豆3亩</t>
  </si>
  <si>
    <t>黄土岗村</t>
  </si>
  <si>
    <t>汉阴县双河口镇百盛园种养殖专业合社</t>
  </si>
  <si>
    <t>产业园纯大豆种植120亩</t>
  </si>
  <si>
    <t>兴春村</t>
  </si>
  <si>
    <t>汉阴县兴春村合协养殖专业合作社</t>
  </si>
  <si>
    <t>猕猴桃园大豆玉米复合套种140亩、纯大豆种植100亩</t>
  </si>
  <si>
    <t>幸和村</t>
  </si>
  <si>
    <t>双溪源中药材专业合作社</t>
  </si>
  <si>
    <t>猕猴桃套种大豆130亩；蜂糖李复合套种玉米大豆100亩</t>
  </si>
  <si>
    <t>梨树河村</t>
  </si>
  <si>
    <t>梨元综合种养专业合社</t>
  </si>
  <si>
    <t>金银花产业园玉米、大豆复合套种50亩、猕猴桃产业园纯大豆种植70亩</t>
  </si>
  <si>
    <t>斑竹园村</t>
  </si>
  <si>
    <t xml:space="preserve"> 汉阴县双河口镇忠
信合农业专业合作社</t>
  </si>
  <si>
    <t>桑园套种黄豆150亩</t>
  </si>
  <si>
    <t xml:space="preserve">合  计 </t>
  </si>
  <si>
    <t xml:space="preserve">  站所负责人：                  分管领导：                镇主要领导：</t>
  </si>
  <si>
    <t>附件1：</t>
  </si>
  <si>
    <t xml:space="preserve">        填报单位：铁佛寺镇人民政府                                          填报时间：2022年7月6日</t>
  </si>
  <si>
    <t>铜钱村</t>
  </si>
  <si>
    <t>铁佛寺镇铜钱村康泰果蔬及中药材种植专业合作社</t>
  </si>
  <si>
    <t>产业园套种520亩</t>
  </si>
  <si>
    <t>合一村</t>
  </si>
  <si>
    <t>铁佛寺镇合一村双硒种植专业合作社</t>
  </si>
  <si>
    <t>高峰村</t>
  </si>
  <si>
    <t>铁佛寺镇高峰村西弯蚕桑专业合作社</t>
  </si>
  <si>
    <t>产业园套种250亩</t>
  </si>
  <si>
    <t>四合村</t>
  </si>
  <si>
    <t>铁佛寺镇四合村永发蚕桑养殖专业合作社</t>
  </si>
  <si>
    <t>产业园套种480亩</t>
  </si>
  <si>
    <t>双喜村</t>
  </si>
  <si>
    <t>铁佛寺镇双喜村远发专业合作社</t>
  </si>
  <si>
    <t>产业园套种345亩</t>
  </si>
  <si>
    <t>李庄村</t>
  </si>
  <si>
    <t>铁佛寺镇李庄村山里旺种植专业合作社</t>
  </si>
  <si>
    <t>产业园套种320亩</t>
  </si>
  <si>
    <t>集中村</t>
  </si>
  <si>
    <t>铁佛寺镇集中村家友种植专业合作社</t>
  </si>
  <si>
    <t>产业园套种370亩</t>
  </si>
  <si>
    <t>安坪村</t>
  </si>
  <si>
    <t>铁佛寺镇安坪村安发种养殖专业合作社</t>
  </si>
  <si>
    <t>产业园套种400亩</t>
  </si>
  <si>
    <t>长沟村</t>
  </si>
  <si>
    <t>铁佛寺镇长沟村华兴蚕桑种养殖专业合作社</t>
  </si>
  <si>
    <t>产业园套种140亩</t>
  </si>
  <si>
    <t>共同村</t>
  </si>
  <si>
    <t>铁佛寺镇共同村亿丰种养殖专业合作社</t>
  </si>
  <si>
    <t>产业园套种180亩</t>
  </si>
  <si>
    <t>产业园套种3525亩</t>
  </si>
  <si>
    <t xml:space="preserve">       填报人签字：</t>
  </si>
  <si>
    <t xml:space="preserve">     分管领导签字：</t>
  </si>
  <si>
    <t>填报单位 ：汉阳镇农综站                                                                        填报时间：2022年7月 15日</t>
  </si>
  <si>
    <t>泗发村</t>
  </si>
  <si>
    <t>汉阴县汉阳镇泗发宝山茗茶专业合作社</t>
  </si>
  <si>
    <t>大豆套种250亩（复合套种35亩、大豆200亩、土豆5亩、玉米10亩）</t>
  </si>
  <si>
    <t>健康村</t>
  </si>
  <si>
    <t>汉阴县汉阳镇健康茶叶专业合作社</t>
  </si>
  <si>
    <t>茶园套种290亩(黄豆160亩，玉米60亩、土豆50亩、红薯20亩)</t>
  </si>
  <si>
    <t>金红村</t>
  </si>
  <si>
    <t>汉阴县汉阳镇金红茶叶专业合作社</t>
  </si>
  <si>
    <t>茶园间作套种大豆270亩(黄豆160亩、玉米100亩、土豆10亩)</t>
  </si>
  <si>
    <t>松林村</t>
  </si>
  <si>
    <t>汉阴县汉阳镇松林茶叶专业合作社</t>
  </si>
  <si>
    <t>茶园套种402.5亩（玉米20亩、黄豆322.5亩，土豆60亩）</t>
  </si>
  <si>
    <t>笔架村</t>
  </si>
  <si>
    <t>汉阴县汉阳镇笔架茶叶农民专业合作社</t>
  </si>
  <si>
    <t>茶园间套种150亩(黄豆90亩、玉米50亩、土豆10亩)</t>
  </si>
  <si>
    <t>磨坝村</t>
  </si>
  <si>
    <t>汉阴县汉阳镇磨坝茶叶专业合作社</t>
  </si>
  <si>
    <t>茶园套种270亩(黄豆190亩、玉米80亩)</t>
  </si>
  <si>
    <t>大坝村</t>
  </si>
  <si>
    <t>汉阴县汉阳镇大坝村富农茶叶专业合作社</t>
  </si>
  <si>
    <t>茶园套种140亩（大豆70亩、玉米70亩</t>
  </si>
  <si>
    <t>鲤鱼村</t>
  </si>
  <si>
    <t>汉阴县汉阳镇硒旺茶叶专业合作社</t>
  </si>
  <si>
    <t>茶园套种205亩（玉米100亩、大豆80亩、土豆25亩）</t>
  </si>
  <si>
    <t>长岭村</t>
  </si>
  <si>
    <t>汉阴县汉阳镇长岭茶叶专业合作社</t>
  </si>
  <si>
    <t>茶园套种大豆400亩(黄豆250亩、玉米100亩、土豆50亩)</t>
  </si>
  <si>
    <t>长红村</t>
  </si>
  <si>
    <t>汉阴县汉阳镇长红茶叶专业合作社</t>
  </si>
  <si>
    <t>茶园套种600亩（玉米230亩、黄豆200亩、土豆120亩、油菜50亩）</t>
  </si>
  <si>
    <t>交通村</t>
  </si>
  <si>
    <t>汉阴县汉阳镇爱硒茶叶专业合作社</t>
  </si>
  <si>
    <t>2022年茶园套种玉米大豆160亩。</t>
  </si>
  <si>
    <t>白庙村</t>
  </si>
  <si>
    <t>汉阴县汉阳镇白庙茶叶专业合作社</t>
  </si>
  <si>
    <t>茶园套种250亩(黄豆120亩、玉米120亩、土豆10亩)</t>
  </si>
  <si>
    <t>长新村</t>
  </si>
  <si>
    <t>汉阴县汉阳镇长新茶叶专业合作社</t>
  </si>
  <si>
    <t>茶园间作套种180亩（大豆70亩、玉米110亩）</t>
  </si>
  <si>
    <t>天池村</t>
  </si>
  <si>
    <t>汉阴县汉阳镇天池茶叶专业合作社</t>
  </si>
  <si>
    <t>茶园套种345亩(黄豆220亩、玉米100亩、土豆25亩)</t>
  </si>
  <si>
    <t>双坪村</t>
  </si>
  <si>
    <t>汉阴县汉阳镇双坪茶叶专业合作社</t>
  </si>
  <si>
    <t>套种玉米大豆320亩(黄豆220亩、玉米80亩、土豆20亩)</t>
  </si>
  <si>
    <t xml:space="preserve">主要负责人：                               分管负责人：                                 统计人员：  </t>
  </si>
  <si>
    <t xml:space="preserve">      镇  ： 双乳镇                                                                      填报时间：2022 年7月15日</t>
  </si>
  <si>
    <t>双乳村</t>
  </si>
  <si>
    <t>汉阴县双乳镇硒莲农业专业合作社</t>
  </si>
  <si>
    <t>套种套种玉米、黄豆（103亩）</t>
  </si>
  <si>
    <t>新塘村</t>
  </si>
  <si>
    <t>新塘高山蔬菜种植农民专业合作社</t>
  </si>
  <si>
    <r>
      <rPr>
        <sz val="11"/>
        <color theme="1"/>
        <rFont val="宋体"/>
        <charset val="134"/>
      </rPr>
      <t>猕猴桃园套种玉米</t>
    </r>
    <r>
      <rPr>
        <sz val="10.5"/>
        <color theme="1"/>
        <rFont val="Times New Roman"/>
        <charset val="134"/>
      </rPr>
      <t>102</t>
    </r>
    <r>
      <rPr>
        <sz val="10.5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</si>
  <si>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玉米，大豆复合套种</t>
    </r>
    <r>
      <rPr>
        <sz val="10.5"/>
        <color theme="1"/>
        <rFont val="Times New Roman"/>
        <charset val="134"/>
      </rPr>
      <t>150</t>
    </r>
    <r>
      <rPr>
        <sz val="10.5"/>
        <color theme="1"/>
        <rFont val="宋体"/>
        <charset val="134"/>
      </rPr>
      <t>亩</t>
    </r>
  </si>
  <si>
    <t>江河村</t>
  </si>
  <si>
    <t>汉阴县江河村土特产专业合作社</t>
  </si>
  <si>
    <t>玉米黄豆套种110亩</t>
  </si>
  <si>
    <t>玉河村</t>
  </si>
  <si>
    <t>玉河村产业专业合作社</t>
  </si>
  <si>
    <t>玉米、大豆套种150亩</t>
  </si>
  <si>
    <t>主要负责人：                          分管负责人：                      统计人员：</t>
  </si>
  <si>
    <t xml:space="preserve">      （盖章）                                                                        填报时间：2022年7月16日</t>
  </si>
  <si>
    <t>联合村</t>
  </si>
  <si>
    <t>汉阴县漩涡镇联合村天润茶叶专业合作社</t>
  </si>
  <si>
    <t>三个一茶园套种纯大豆172.5亩</t>
  </si>
  <si>
    <t>三个一茶园玉米120亩，大豆120亩，复合套种共计240</t>
  </si>
  <si>
    <t>龙泉村</t>
  </si>
  <si>
    <t>汉阴县漩涡镇众成茶叶种植专业合作社</t>
  </si>
  <si>
    <t>产业园单套玉米120亩，红薯82.5亩，黄豆180亩。共计382.5亩</t>
  </si>
  <si>
    <t>产业园玉米112.5亩，大豆112.5亩，复合套种共225亩。</t>
  </si>
  <si>
    <t>集镇社区</t>
  </si>
  <si>
    <t xml:space="preserve">汉阴县漩涡镇聚园共赢茶叶专业合作社  </t>
  </si>
  <si>
    <t>茶园复合套种大豆150亩，玉米150亩，套种纯大豆75亩，共计375亩</t>
  </si>
  <si>
    <t>鳌头村</t>
  </si>
  <si>
    <t>汉阴县漩涡镇万紫千红茶叶专业合作社</t>
  </si>
  <si>
    <t>产业园复合种植玉米50.6亩，大豆种植50.6亩，共计101.25亩</t>
  </si>
  <si>
    <t>东河村</t>
  </si>
  <si>
    <t>汉阴县漩涡镇丰和茶叶专业合作社</t>
  </si>
  <si>
    <t>茶园套种玉米300亩，黄豆150亩，共计套种450亩</t>
  </si>
  <si>
    <t>三塘村</t>
  </si>
  <si>
    <t>汉阴县漩涡镇汉水之星茶业专业合作社</t>
  </si>
  <si>
    <t>产业园复合套种玉米45亩，大豆45亩，共计90亩</t>
  </si>
  <si>
    <t>塔岭村</t>
  </si>
  <si>
    <t>漩涡镇江南之韵茶叶专业合作社</t>
  </si>
  <si>
    <t>茶园种植黄豆600亩</t>
  </si>
  <si>
    <t>大涨河村</t>
  </si>
  <si>
    <t>汉阴县漩涡镇大涨河茶叶专业合作社</t>
  </si>
  <si>
    <t>三个一茶园复合套种玉米150亩，大豆150亩：共计300亩</t>
  </si>
  <si>
    <t>茶园套种纯大豆：75亩</t>
  </si>
  <si>
    <t>朝阳村</t>
  </si>
  <si>
    <t>汉阴县漩涡镇梓龙茶叶专业合作社</t>
  </si>
  <si>
    <t>三个一茶园，玉米300.大豆150亩复合套种共450亩，茶园套种纯黄豆637.5亩。共计1087.5亩</t>
  </si>
  <si>
    <t>田堰村</t>
  </si>
  <si>
    <r>
      <rPr>
        <sz val="10"/>
        <rFont val="宋体"/>
        <charset val="134"/>
      </rPr>
      <t xml:space="preserve">汉阴县漩涡镇坪西种养殖专业合作社 </t>
    </r>
    <r>
      <rPr>
        <sz val="10"/>
        <color indexed="8"/>
        <rFont val="宋体"/>
        <charset val="134"/>
      </rPr>
      <t xml:space="preserve"> </t>
    </r>
  </si>
  <si>
    <t>茶园玉米种植75亩，和黄豆75亩，共套种150亩</t>
  </si>
  <si>
    <t>堰坪村</t>
  </si>
  <si>
    <t>汉阴县漩涡镇硒田茗韵茶叶专业合作社</t>
  </si>
  <si>
    <t>三个一茶园种植玉米75亩，黄豆75亩，共套种150亩。</t>
  </si>
  <si>
    <t>茨沟村</t>
  </si>
  <si>
    <t>汉阴县漩涡镇一品农夫种植专业合作社</t>
  </si>
  <si>
    <t>三个一茶园复合套种黄豆120亩、玉米120亩，共240亩。纯黄豆52.5亩，共292.5亩。</t>
  </si>
  <si>
    <t>田凤村</t>
  </si>
  <si>
    <t>汉阴县漩涡镇农丰茶业专业合作社</t>
  </si>
  <si>
    <t>三个一茶园套种纯黄豆225亩</t>
  </si>
  <si>
    <t>渭河村</t>
  </si>
  <si>
    <t>漩涡镇渭之味茶叶专业合作社</t>
  </si>
  <si>
    <t>三个一茶园玉米种植150</t>
  </si>
  <si>
    <t>双河村</t>
  </si>
  <si>
    <t>漩涡镇乡村兴茶叶专业合作社</t>
  </si>
  <si>
    <t>三个一茶园复合套种玉米281.25亩，大豆281.25亩，共562.5亩。</t>
  </si>
  <si>
    <t>群英村</t>
  </si>
  <si>
    <t>汉阴县漩涡镇宝丰香茗茶业专业合作社</t>
  </si>
  <si>
    <t>产业园玉米种植150亩，大豆种植150亩，共计300亩</t>
  </si>
  <si>
    <t>三个一纯大豆种植150亩</t>
  </si>
  <si>
    <t>发扬村</t>
  </si>
  <si>
    <t>南山蓝茶叶种植专业合作社</t>
  </si>
  <si>
    <t>三个一茶叶园复合套种玉米150亩，大豆150亩，共300亩</t>
  </si>
  <si>
    <t>梓中村</t>
  </si>
  <si>
    <t>汉阴县漩涡镇梓铭茶叶种植专业合作社</t>
  </si>
  <si>
    <t>三个一茶叶园套种纯黄豆375亩</t>
  </si>
  <si>
    <t>中银村</t>
  </si>
  <si>
    <t>漩涡镇银硒茶叶专业合作社</t>
  </si>
  <si>
    <t>三个一合作社套种120亩(大豆60亩，玉米60亩）单独种植纯大豆37.5亩 ，共157.5亩</t>
  </si>
  <si>
    <t>金星村</t>
  </si>
  <si>
    <t>汉阴县漩涡镇金硒之星茶业专业合作社</t>
  </si>
  <si>
    <t>三个一茶园复合套种玉米500亩，大豆500亩，共1000亩；茶园单独种植玉米500亩，共计1500亩。</t>
  </si>
  <si>
    <t>合计：</t>
  </si>
  <si>
    <t xml:space="preserve">    主要领导:                        分管领导：                                   填报人：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</si>
</sst>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0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9"/>
      <color theme="1"/>
      <name val="等线"/>
      <charset val="134"/>
      <scheme val="minor"/>
    </font>
    <font>
      <sz val="10.5"/>
      <name val="宋体"/>
      <charset val="134"/>
    </font>
    <font>
      <sz val="10.5"/>
      <name val="Times New Roman"/>
      <charset val="134"/>
    </font>
    <font>
      <b/>
      <sz val="12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2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4"/>
      <color rgb="FF000000"/>
      <name val="等线"/>
      <charset val="134"/>
      <scheme val="minor"/>
    </font>
    <font>
      <sz val="10.5"/>
      <color theme="1"/>
      <name val="等线"/>
      <charset val="134"/>
      <scheme val="minor"/>
    </font>
    <font>
      <sz val="10"/>
      <color theme="1"/>
      <name val="宋体"/>
      <charset val="134"/>
    </font>
    <font>
      <sz val="15"/>
      <color theme="1"/>
      <name val="黑体"/>
      <charset val="134"/>
    </font>
    <font>
      <sz val="22"/>
      <name val="方正小标宋简体"/>
      <charset val="134"/>
    </font>
    <font>
      <sz val="10.5"/>
      <color theme="1"/>
      <name val="Times New Roman"/>
      <charset val="0"/>
    </font>
    <font>
      <sz val="11"/>
      <name val="宋体"/>
      <charset val="134"/>
    </font>
    <font>
      <b/>
      <sz val="18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  <font>
      <sz val="12"/>
      <color rgb="FF000000"/>
      <name val="Courier New"/>
      <charset val="134"/>
    </font>
    <font>
      <sz val="14"/>
      <color rgb="FF000000"/>
      <name val="Times New Roman"/>
      <charset val="134"/>
    </font>
    <font>
      <sz val="10.5"/>
      <color indexed="8"/>
      <name val="Times New Roman"/>
      <charset val="0"/>
    </font>
    <font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8" fillId="12" borderId="12" applyNumberFormat="0" applyAlignment="0" applyProtection="0">
      <alignment vertical="center"/>
    </xf>
    <xf numFmtId="0" fontId="59" fillId="12" borderId="8" applyNumberFormat="0" applyAlignment="0" applyProtection="0">
      <alignment vertical="center"/>
    </xf>
    <xf numFmtId="0" fontId="60" fillId="13" borderId="13" applyNumberForma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14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176" fontId="16" fillId="0" borderId="0" xfId="0" applyNumberFormat="1" applyFont="1" applyFill="1" applyAlignment="1">
      <alignment horizontal="justify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justify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36" fillId="0" borderId="0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justify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4" sqref="H4"/>
    </sheetView>
  </sheetViews>
  <sheetFormatPr defaultColWidth="8.89166666666667" defaultRowHeight="13.5" outlineLevelCol="3"/>
  <cols>
    <col min="2" max="2" width="22.2833333333333" customWidth="1"/>
    <col min="3" max="3" width="24.025" customWidth="1"/>
    <col min="4" max="4" width="27.2583333333333" customWidth="1"/>
  </cols>
  <sheetData>
    <row r="1" ht="49" customHeight="1" spans="1:4">
      <c r="A1" s="135" t="s">
        <v>0</v>
      </c>
      <c r="B1" s="136"/>
      <c r="C1" s="136"/>
      <c r="D1" s="136"/>
    </row>
    <row r="2" ht="30" customHeight="1" spans="1:4">
      <c r="A2" s="137" t="s">
        <v>1</v>
      </c>
      <c r="B2" s="137" t="s">
        <v>2</v>
      </c>
      <c r="C2" s="138" t="s">
        <v>3</v>
      </c>
      <c r="D2" s="138" t="s">
        <v>4</v>
      </c>
    </row>
    <row r="3" ht="35" customHeight="1" spans="1:4">
      <c r="A3" s="139">
        <v>1</v>
      </c>
      <c r="B3" s="137" t="s">
        <v>5</v>
      </c>
      <c r="C3" s="140">
        <v>9</v>
      </c>
      <c r="D3" s="140">
        <v>514000</v>
      </c>
    </row>
    <row r="4" ht="35" customHeight="1" spans="1:4">
      <c r="A4" s="139">
        <v>2</v>
      </c>
      <c r="B4" s="137" t="s">
        <v>6</v>
      </c>
      <c r="C4" s="140">
        <v>10</v>
      </c>
      <c r="D4" s="140">
        <v>448068</v>
      </c>
    </row>
    <row r="5" ht="35" customHeight="1" spans="1:4">
      <c r="A5" s="139">
        <v>3</v>
      </c>
      <c r="B5" s="137" t="s">
        <v>7</v>
      </c>
      <c r="C5" s="140">
        <v>4</v>
      </c>
      <c r="D5" s="140">
        <v>134400</v>
      </c>
    </row>
    <row r="6" ht="35" customHeight="1" spans="1:4">
      <c r="A6" s="139">
        <v>4</v>
      </c>
      <c r="B6" s="137" t="s">
        <v>8</v>
      </c>
      <c r="C6" s="141">
        <v>7</v>
      </c>
      <c r="D6" s="140">
        <v>302900</v>
      </c>
    </row>
    <row r="7" ht="35" customHeight="1" spans="1:4">
      <c r="A7" s="139">
        <v>5</v>
      </c>
      <c r="B7" s="137" t="s">
        <v>9</v>
      </c>
      <c r="C7" s="140">
        <v>4</v>
      </c>
      <c r="D7" s="140">
        <v>123000</v>
      </c>
    </row>
    <row r="8" ht="35" customHeight="1" spans="1:4">
      <c r="A8" s="139">
        <v>6</v>
      </c>
      <c r="B8" s="137" t="s">
        <v>10</v>
      </c>
      <c r="C8" s="140">
        <v>7</v>
      </c>
      <c r="D8" s="140">
        <v>384000</v>
      </c>
    </row>
    <row r="9" ht="35" customHeight="1" spans="1:4">
      <c r="A9" s="139">
        <v>7</v>
      </c>
      <c r="B9" s="137" t="s">
        <v>11</v>
      </c>
      <c r="C9" s="140">
        <v>8</v>
      </c>
      <c r="D9" s="140">
        <v>248000</v>
      </c>
    </row>
    <row r="10" ht="35" customHeight="1" spans="1:4">
      <c r="A10" s="139">
        <v>8</v>
      </c>
      <c r="B10" s="137" t="s">
        <v>12</v>
      </c>
      <c r="C10" s="140">
        <v>10</v>
      </c>
      <c r="D10" s="140">
        <v>705000</v>
      </c>
    </row>
    <row r="11" ht="35" customHeight="1" spans="1:4">
      <c r="A11" s="139">
        <v>9</v>
      </c>
      <c r="B11" s="137" t="s">
        <v>13</v>
      </c>
      <c r="C11" s="140">
        <v>15</v>
      </c>
      <c r="D11" s="140">
        <v>846500</v>
      </c>
    </row>
    <row r="12" ht="35" customHeight="1" spans="1:4">
      <c r="A12" s="139">
        <v>10</v>
      </c>
      <c r="B12" s="137" t="s">
        <v>14</v>
      </c>
      <c r="C12" s="140">
        <v>20</v>
      </c>
      <c r="D12" s="140">
        <v>1682250</v>
      </c>
    </row>
    <row r="13" ht="35" customHeight="1" spans="1:4">
      <c r="A13" s="142" t="s">
        <v>15</v>
      </c>
      <c r="B13" s="143"/>
      <c r="C13" s="139">
        <f>SUM(C3:C12)</f>
        <v>94</v>
      </c>
      <c r="D13" s="139">
        <f>SUM(D3:D12)</f>
        <v>5388118</v>
      </c>
    </row>
  </sheetData>
  <mergeCells count="2">
    <mergeCell ref="A1:D1"/>
    <mergeCell ref="A13:B1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1" sqref="D$1:D$1048576"/>
    </sheetView>
  </sheetViews>
  <sheetFormatPr defaultColWidth="9" defaultRowHeight="13.5" outlineLevelCol="6"/>
  <cols>
    <col min="1" max="1" width="8.33333333333333" style="14" customWidth="1"/>
    <col min="2" max="2" width="9" style="14"/>
    <col min="3" max="3" width="17" style="14" customWidth="1"/>
    <col min="4" max="4" width="9" style="14"/>
    <col min="5" max="5" width="15.1083333333333" style="14" customWidth="1"/>
    <col min="6" max="16384" width="9" style="14"/>
  </cols>
  <sheetData>
    <row r="1" ht="33" customHeight="1" spans="1:1">
      <c r="A1" s="15"/>
    </row>
    <row r="2" ht="33" customHeight="1" spans="1:7">
      <c r="A2" s="16" t="s">
        <v>16</v>
      </c>
      <c r="B2" s="16"/>
      <c r="C2" s="16"/>
      <c r="D2" s="16"/>
      <c r="E2" s="16"/>
      <c r="F2" s="16"/>
      <c r="G2" s="16"/>
    </row>
    <row r="3" ht="23" customHeight="1" spans="1:7">
      <c r="A3" s="17" t="s">
        <v>262</v>
      </c>
      <c r="B3" s="17"/>
      <c r="C3" s="17"/>
      <c r="D3" s="17"/>
      <c r="E3" s="17"/>
      <c r="F3" s="17"/>
      <c r="G3" s="17"/>
    </row>
    <row r="4" ht="27" spans="1:7">
      <c r="A4" s="18" t="s">
        <v>1</v>
      </c>
      <c r="B4" s="18" t="s">
        <v>18</v>
      </c>
      <c r="C4" s="18" t="s">
        <v>19</v>
      </c>
      <c r="D4" s="18" t="s">
        <v>55</v>
      </c>
      <c r="E4" s="18" t="s">
        <v>21</v>
      </c>
      <c r="F4" s="18" t="s">
        <v>22</v>
      </c>
      <c r="G4" s="18" t="s">
        <v>23</v>
      </c>
    </row>
    <row r="5" ht="37" customHeight="1" spans="1:7">
      <c r="A5" s="19">
        <v>1</v>
      </c>
      <c r="B5" s="20" t="s">
        <v>263</v>
      </c>
      <c r="C5" s="20" t="s">
        <v>264</v>
      </c>
      <c r="D5" s="19">
        <v>2022.07</v>
      </c>
      <c r="E5" s="20" t="s">
        <v>265</v>
      </c>
      <c r="F5" s="19">
        <v>20600</v>
      </c>
      <c r="G5" s="19"/>
    </row>
    <row r="6" ht="36" customHeight="1" spans="1:7">
      <c r="A6" s="21">
        <v>2</v>
      </c>
      <c r="B6" s="20" t="s">
        <v>266</v>
      </c>
      <c r="C6" s="20" t="s">
        <v>267</v>
      </c>
      <c r="D6" s="19">
        <v>2022.07</v>
      </c>
      <c r="E6" s="20" t="s">
        <v>268</v>
      </c>
      <c r="F6" s="19">
        <v>20400</v>
      </c>
      <c r="G6" s="19"/>
    </row>
    <row r="7" ht="36" customHeight="1" spans="1:7">
      <c r="A7" s="22"/>
      <c r="B7" s="20" t="s">
        <v>266</v>
      </c>
      <c r="C7" s="20" t="s">
        <v>267</v>
      </c>
      <c r="D7" s="19">
        <v>2022.07</v>
      </c>
      <c r="E7" s="20" t="s">
        <v>269</v>
      </c>
      <c r="F7" s="19">
        <v>30000</v>
      </c>
      <c r="G7" s="19"/>
    </row>
    <row r="8" ht="36" customHeight="1" spans="1:7">
      <c r="A8" s="21">
        <v>3</v>
      </c>
      <c r="B8" s="20" t="s">
        <v>270</v>
      </c>
      <c r="C8" s="20" t="s">
        <v>271</v>
      </c>
      <c r="D8" s="19">
        <v>2022.07</v>
      </c>
      <c r="E8" s="20" t="s">
        <v>272</v>
      </c>
      <c r="F8" s="19">
        <v>22000</v>
      </c>
      <c r="G8" s="19"/>
    </row>
    <row r="9" ht="36" customHeight="1" spans="1:7">
      <c r="A9" s="19">
        <v>4</v>
      </c>
      <c r="B9" s="20" t="s">
        <v>273</v>
      </c>
      <c r="C9" s="20" t="s">
        <v>274</v>
      </c>
      <c r="D9" s="19">
        <v>2022.07</v>
      </c>
      <c r="E9" s="20" t="s">
        <v>275</v>
      </c>
      <c r="F9" s="19">
        <v>30000</v>
      </c>
      <c r="G9" s="19"/>
    </row>
    <row r="10" ht="25" customHeight="1" spans="1:7">
      <c r="A10" s="19"/>
      <c r="B10" s="23" t="s">
        <v>15</v>
      </c>
      <c r="C10" s="24"/>
      <c r="D10" s="19"/>
      <c r="E10" s="19"/>
      <c r="F10" s="19">
        <f>SUM(F5:F9)</f>
        <v>123000</v>
      </c>
      <c r="G10" s="19"/>
    </row>
    <row r="11" spans="1:1">
      <c r="A11" s="15" t="s">
        <v>102</v>
      </c>
    </row>
    <row r="12" ht="23" customHeight="1" spans="1:7">
      <c r="A12" s="25" t="s">
        <v>276</v>
      </c>
      <c r="B12" s="25"/>
      <c r="C12" s="25"/>
      <c r="D12" s="25"/>
      <c r="E12" s="25"/>
      <c r="F12" s="25"/>
      <c r="G12" s="25"/>
    </row>
  </sheetData>
  <mergeCells count="5">
    <mergeCell ref="A2:G2"/>
    <mergeCell ref="A3:G3"/>
    <mergeCell ref="B10:C10"/>
    <mergeCell ref="A12:G12"/>
    <mergeCell ref="A6:A7"/>
  </mergeCells>
  <pageMargins left="0.472222222222222" right="0.393055555555556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3" workbookViewId="0">
      <selection activeCell="I5" sqref="I5"/>
    </sheetView>
  </sheetViews>
  <sheetFormatPr defaultColWidth="10" defaultRowHeight="36" customHeight="1" outlineLevelCol="6"/>
  <cols>
    <col min="1" max="1" width="5.14166666666667" style="1" customWidth="1"/>
    <col min="2" max="2" width="8.75" style="1" customWidth="1"/>
    <col min="3" max="3" width="16.8083333333333" style="1" customWidth="1"/>
    <col min="4" max="4" width="11.525" style="1" customWidth="1"/>
    <col min="5" max="5" width="19.725" style="1" customWidth="1"/>
    <col min="6" max="6" width="11.525" style="1" customWidth="1"/>
    <col min="7" max="7" width="7.91666666666667" style="2" customWidth="1"/>
    <col min="8" max="248" width="17.775" style="1" customWidth="1"/>
    <col min="249" max="16384" width="10" style="1"/>
  </cols>
  <sheetData>
    <row r="1" customHeight="1" spans="1:7">
      <c r="A1" s="3" t="s">
        <v>16</v>
      </c>
      <c r="B1" s="3"/>
      <c r="C1" s="3"/>
      <c r="D1" s="3"/>
      <c r="E1" s="3"/>
      <c r="F1" s="3"/>
      <c r="G1" s="1"/>
    </row>
    <row r="2" ht="30" customHeight="1" spans="1:7">
      <c r="A2" s="4" t="s">
        <v>277</v>
      </c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18</v>
      </c>
      <c r="C3" s="5" t="s">
        <v>19</v>
      </c>
      <c r="D3" s="6" t="s">
        <v>55</v>
      </c>
      <c r="E3" s="5" t="s">
        <v>21</v>
      </c>
      <c r="F3" s="6" t="s">
        <v>22</v>
      </c>
      <c r="G3" s="5" t="s">
        <v>23</v>
      </c>
    </row>
    <row r="4" customHeight="1" spans="1:7">
      <c r="A4" s="7">
        <v>1</v>
      </c>
      <c r="B4" s="8" t="s">
        <v>278</v>
      </c>
      <c r="C4" s="9" t="s">
        <v>279</v>
      </c>
      <c r="D4" s="9">
        <v>2022.07</v>
      </c>
      <c r="E4" s="9" t="s">
        <v>280</v>
      </c>
      <c r="F4" s="8">
        <v>34500</v>
      </c>
      <c r="G4" s="8"/>
    </row>
    <row r="5" customHeight="1" spans="1:7">
      <c r="A5" s="10"/>
      <c r="B5" s="8" t="s">
        <v>278</v>
      </c>
      <c r="C5" s="9" t="s">
        <v>279</v>
      </c>
      <c r="D5" s="9">
        <v>2022.07</v>
      </c>
      <c r="E5" s="9" t="s">
        <v>281</v>
      </c>
      <c r="F5" s="8">
        <v>48000</v>
      </c>
      <c r="G5" s="8"/>
    </row>
    <row r="6" customHeight="1" spans="1:7">
      <c r="A6" s="7">
        <v>2</v>
      </c>
      <c r="B6" s="8" t="s">
        <v>282</v>
      </c>
      <c r="C6" s="9" t="s">
        <v>283</v>
      </c>
      <c r="D6" s="9">
        <v>2022.07</v>
      </c>
      <c r="E6" s="9" t="s">
        <v>284</v>
      </c>
      <c r="F6" s="8">
        <v>76500</v>
      </c>
      <c r="G6" s="8"/>
    </row>
    <row r="7" customHeight="1" spans="1:7">
      <c r="A7" s="10"/>
      <c r="B7" s="8" t="s">
        <v>282</v>
      </c>
      <c r="C7" s="9" t="s">
        <v>283</v>
      </c>
      <c r="D7" s="9">
        <v>2022.07</v>
      </c>
      <c r="E7" s="9" t="s">
        <v>285</v>
      </c>
      <c r="F7" s="8">
        <v>45000</v>
      </c>
      <c r="G7" s="8"/>
    </row>
    <row r="8" customHeight="1" spans="1:7">
      <c r="A8" s="8">
        <v>3</v>
      </c>
      <c r="B8" s="8" t="s">
        <v>286</v>
      </c>
      <c r="C8" s="9" t="s">
        <v>287</v>
      </c>
      <c r="D8" s="9">
        <v>2022.07</v>
      </c>
      <c r="E8" s="9" t="s">
        <v>288</v>
      </c>
      <c r="F8" s="8">
        <v>75000</v>
      </c>
      <c r="G8" s="8"/>
    </row>
    <row r="9" customHeight="1" spans="1:7">
      <c r="A9" s="8">
        <v>4</v>
      </c>
      <c r="B9" s="8" t="s">
        <v>289</v>
      </c>
      <c r="C9" s="9" t="s">
        <v>290</v>
      </c>
      <c r="D9" s="9">
        <v>2022.07</v>
      </c>
      <c r="E9" s="9" t="s">
        <v>291</v>
      </c>
      <c r="F9" s="8">
        <v>20250</v>
      </c>
      <c r="G9" s="8"/>
    </row>
    <row r="10" customHeight="1" spans="1:7">
      <c r="A10" s="8">
        <v>5</v>
      </c>
      <c r="B10" s="8" t="s">
        <v>292</v>
      </c>
      <c r="C10" s="9" t="s">
        <v>293</v>
      </c>
      <c r="D10" s="9">
        <v>2022.07</v>
      </c>
      <c r="E10" s="9" t="s">
        <v>294</v>
      </c>
      <c r="F10" s="8">
        <v>90000</v>
      </c>
      <c r="G10" s="8"/>
    </row>
    <row r="11" customHeight="1" spans="1:7">
      <c r="A11" s="8">
        <v>6</v>
      </c>
      <c r="B11" s="8" t="s">
        <v>295</v>
      </c>
      <c r="C11" s="9" t="s">
        <v>296</v>
      </c>
      <c r="D11" s="9">
        <v>2022.07</v>
      </c>
      <c r="E11" s="9" t="s">
        <v>297</v>
      </c>
      <c r="F11" s="8">
        <v>18000</v>
      </c>
      <c r="G11" s="8"/>
    </row>
    <row r="12" customHeight="1" spans="1:7">
      <c r="A12" s="8">
        <v>7</v>
      </c>
      <c r="B12" s="8" t="s">
        <v>298</v>
      </c>
      <c r="C12" s="9" t="s">
        <v>299</v>
      </c>
      <c r="D12" s="9">
        <v>2022.07</v>
      </c>
      <c r="E12" s="9" t="s">
        <v>300</v>
      </c>
      <c r="F12" s="8">
        <v>120000</v>
      </c>
      <c r="G12" s="8"/>
    </row>
    <row r="13" customHeight="1" spans="1:7">
      <c r="A13" s="7">
        <v>8</v>
      </c>
      <c r="B13" s="8" t="s">
        <v>301</v>
      </c>
      <c r="C13" s="9" t="s">
        <v>302</v>
      </c>
      <c r="D13" s="9">
        <v>2022.07</v>
      </c>
      <c r="E13" s="9" t="s">
        <v>303</v>
      </c>
      <c r="F13" s="8">
        <v>60000</v>
      </c>
      <c r="G13" s="8"/>
    </row>
    <row r="14" customHeight="1" spans="1:7">
      <c r="A14" s="10"/>
      <c r="B14" s="8" t="s">
        <v>301</v>
      </c>
      <c r="C14" s="9" t="s">
        <v>302</v>
      </c>
      <c r="D14" s="9">
        <v>2022.07</v>
      </c>
      <c r="E14" s="9" t="s">
        <v>304</v>
      </c>
      <c r="F14" s="8">
        <v>15000</v>
      </c>
      <c r="G14" s="8"/>
    </row>
    <row r="15" ht="65" customHeight="1" spans="1:7">
      <c r="A15" s="8">
        <v>9</v>
      </c>
      <c r="B15" s="8" t="s">
        <v>305</v>
      </c>
      <c r="C15" s="9" t="s">
        <v>306</v>
      </c>
      <c r="D15" s="9">
        <v>2022.07</v>
      </c>
      <c r="E15" s="9" t="s">
        <v>307</v>
      </c>
      <c r="F15" s="8">
        <v>217500</v>
      </c>
      <c r="G15" s="8"/>
    </row>
    <row r="16" customHeight="1" spans="1:7">
      <c r="A16" s="8">
        <v>10</v>
      </c>
      <c r="B16" s="8" t="s">
        <v>308</v>
      </c>
      <c r="C16" s="9" t="s">
        <v>309</v>
      </c>
      <c r="D16" s="9">
        <v>2022.07</v>
      </c>
      <c r="E16" s="9" t="s">
        <v>310</v>
      </c>
      <c r="F16" s="8">
        <v>30000</v>
      </c>
      <c r="G16" s="8"/>
    </row>
    <row r="17" customHeight="1" spans="1:7">
      <c r="A17" s="8">
        <v>11</v>
      </c>
      <c r="B17" s="8" t="s">
        <v>311</v>
      </c>
      <c r="C17" s="9" t="s">
        <v>312</v>
      </c>
      <c r="D17" s="9">
        <v>2022.07</v>
      </c>
      <c r="E17" s="9" t="s">
        <v>313</v>
      </c>
      <c r="F17" s="8">
        <v>30000</v>
      </c>
      <c r="G17" s="8"/>
    </row>
    <row r="18" customHeight="1" spans="1:7">
      <c r="A18" s="8">
        <v>12</v>
      </c>
      <c r="B18" s="8" t="s">
        <v>314</v>
      </c>
      <c r="C18" s="9" t="s">
        <v>315</v>
      </c>
      <c r="D18" s="9">
        <v>2022.07</v>
      </c>
      <c r="E18" s="9" t="s">
        <v>316</v>
      </c>
      <c r="F18" s="8">
        <v>58500</v>
      </c>
      <c r="G18" s="8"/>
    </row>
    <row r="19" customHeight="1" spans="1:7">
      <c r="A19" s="8">
        <v>13</v>
      </c>
      <c r="B19" s="8" t="s">
        <v>317</v>
      </c>
      <c r="C19" s="9" t="s">
        <v>318</v>
      </c>
      <c r="D19" s="9">
        <v>2022.07</v>
      </c>
      <c r="E19" s="9" t="s">
        <v>319</v>
      </c>
      <c r="F19" s="8">
        <v>45000</v>
      </c>
      <c r="G19" s="8"/>
    </row>
    <row r="20" customHeight="1" spans="1:7">
      <c r="A20" s="8">
        <v>14</v>
      </c>
      <c r="B20" s="8" t="s">
        <v>320</v>
      </c>
      <c r="C20" s="9" t="s">
        <v>321</v>
      </c>
      <c r="D20" s="9">
        <v>2022.07</v>
      </c>
      <c r="E20" s="9" t="s">
        <v>322</v>
      </c>
      <c r="F20" s="8">
        <v>30000</v>
      </c>
      <c r="G20" s="8"/>
    </row>
    <row r="21" customHeight="1" spans="1:7">
      <c r="A21" s="8">
        <v>15</v>
      </c>
      <c r="B21" s="8" t="s">
        <v>323</v>
      </c>
      <c r="C21" s="9" t="s">
        <v>324</v>
      </c>
      <c r="D21" s="9">
        <v>2022.07</v>
      </c>
      <c r="E21" s="9" t="s">
        <v>325</v>
      </c>
      <c r="F21" s="8">
        <v>112500</v>
      </c>
      <c r="G21" s="8"/>
    </row>
    <row r="22" customHeight="1" spans="1:7">
      <c r="A22" s="7">
        <v>16</v>
      </c>
      <c r="B22" s="8" t="s">
        <v>326</v>
      </c>
      <c r="C22" s="9" t="s">
        <v>327</v>
      </c>
      <c r="D22" s="9">
        <v>2022.07</v>
      </c>
      <c r="E22" s="9" t="s">
        <v>328</v>
      </c>
      <c r="F22" s="8">
        <v>60000</v>
      </c>
      <c r="G22" s="8"/>
    </row>
    <row r="23" customHeight="1" spans="1:7">
      <c r="A23" s="10"/>
      <c r="B23" s="8" t="s">
        <v>326</v>
      </c>
      <c r="C23" s="9" t="s">
        <v>327</v>
      </c>
      <c r="D23" s="9">
        <v>2022.07</v>
      </c>
      <c r="E23" s="9" t="s">
        <v>329</v>
      </c>
      <c r="F23" s="8">
        <v>30000</v>
      </c>
      <c r="G23" s="8"/>
    </row>
    <row r="24" customHeight="1" spans="1:7">
      <c r="A24" s="8">
        <v>17</v>
      </c>
      <c r="B24" s="8" t="s">
        <v>330</v>
      </c>
      <c r="C24" s="9" t="s">
        <v>331</v>
      </c>
      <c r="D24" s="9">
        <v>2022.07</v>
      </c>
      <c r="E24" s="9" t="s">
        <v>332</v>
      </c>
      <c r="F24" s="8">
        <v>60000</v>
      </c>
      <c r="G24" s="8"/>
    </row>
    <row r="25" customHeight="1" spans="1:7">
      <c r="A25" s="8">
        <v>18</v>
      </c>
      <c r="B25" s="8" t="s">
        <v>333</v>
      </c>
      <c r="C25" s="9" t="s">
        <v>334</v>
      </c>
      <c r="D25" s="9">
        <v>2022.07</v>
      </c>
      <c r="E25" s="9" t="s">
        <v>335</v>
      </c>
      <c r="F25" s="8">
        <v>75000</v>
      </c>
      <c r="G25" s="8"/>
    </row>
    <row r="26" customHeight="1" spans="1:7">
      <c r="A26" s="8">
        <v>19</v>
      </c>
      <c r="B26" s="8" t="s">
        <v>336</v>
      </c>
      <c r="C26" s="9" t="s">
        <v>337</v>
      </c>
      <c r="D26" s="9">
        <v>2022.07</v>
      </c>
      <c r="E26" s="9" t="s">
        <v>338</v>
      </c>
      <c r="F26" s="8">
        <v>31500</v>
      </c>
      <c r="G26" s="8"/>
    </row>
    <row r="27" customHeight="1" spans="1:7">
      <c r="A27" s="8">
        <v>20</v>
      </c>
      <c r="B27" s="8" t="s">
        <v>339</v>
      </c>
      <c r="C27" s="9" t="s">
        <v>340</v>
      </c>
      <c r="D27" s="9">
        <v>2022.07</v>
      </c>
      <c r="E27" s="9" t="s">
        <v>341</v>
      </c>
      <c r="F27" s="8">
        <v>300000</v>
      </c>
      <c r="G27" s="8"/>
    </row>
    <row r="28" customHeight="1" spans="1:7">
      <c r="A28" s="11" t="s">
        <v>342</v>
      </c>
      <c r="B28" s="12"/>
      <c r="C28" s="8"/>
      <c r="D28" s="8"/>
      <c r="E28" s="8"/>
      <c r="F28" s="8">
        <v>1682250</v>
      </c>
      <c r="G28" s="8"/>
    </row>
    <row r="29" customHeight="1" spans="1:7">
      <c r="A29" s="13" t="s">
        <v>343</v>
      </c>
      <c r="B29" s="13"/>
      <c r="C29" s="13"/>
      <c r="D29" s="13"/>
      <c r="E29" s="13"/>
      <c r="F29" s="13"/>
      <c r="G29" s="13"/>
    </row>
  </sheetData>
  <mergeCells count="6">
    <mergeCell ref="A28:B28"/>
    <mergeCell ref="A29:G29"/>
    <mergeCell ref="A4:A5"/>
    <mergeCell ref="A6:A7"/>
    <mergeCell ref="A13:A14"/>
    <mergeCell ref="A22:A2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2" sqref="D$1:D$1048576"/>
    </sheetView>
  </sheetViews>
  <sheetFormatPr defaultColWidth="9" defaultRowHeight="13.5" outlineLevelCol="6"/>
  <cols>
    <col min="1" max="1" width="6.13333333333333" customWidth="1"/>
    <col min="2" max="2" width="7.38333333333333" style="120" customWidth="1"/>
    <col min="3" max="3" width="21.25" style="120" customWidth="1"/>
    <col min="4" max="4" width="11.3833333333333" style="120" customWidth="1"/>
    <col min="5" max="5" width="24" style="120" customWidth="1"/>
    <col min="6" max="6" width="8.75" style="120" customWidth="1"/>
    <col min="7" max="7" width="5.33333333333333" style="120" customWidth="1"/>
  </cols>
  <sheetData>
    <row r="1" ht="45" customHeight="1" spans="1:7">
      <c r="A1" s="121" t="s">
        <v>16</v>
      </c>
      <c r="B1" s="122"/>
      <c r="C1" s="122"/>
      <c r="D1" s="122"/>
      <c r="E1" s="122"/>
      <c r="F1" s="122"/>
      <c r="G1" s="122"/>
    </row>
    <row r="2" s="118" customFormat="1" ht="21.75" customHeight="1" spans="1:7">
      <c r="A2" s="123" t="s">
        <v>17</v>
      </c>
      <c r="B2" s="124"/>
      <c r="C2" s="124"/>
      <c r="D2" s="125"/>
      <c r="E2" s="125"/>
      <c r="F2" s="125"/>
      <c r="G2" s="125"/>
    </row>
    <row r="3" s="119" customFormat="1" ht="34.5" customHeight="1" spans="1:7">
      <c r="A3" s="126" t="s">
        <v>1</v>
      </c>
      <c r="B3" s="127" t="s">
        <v>18</v>
      </c>
      <c r="C3" s="127" t="s">
        <v>19</v>
      </c>
      <c r="D3" s="127" t="s">
        <v>20</v>
      </c>
      <c r="E3" s="127" t="s">
        <v>21</v>
      </c>
      <c r="F3" s="127" t="s">
        <v>22</v>
      </c>
      <c r="G3" s="127" t="s">
        <v>23</v>
      </c>
    </row>
    <row r="4" ht="48" customHeight="1" spans="1:7">
      <c r="A4" s="128">
        <v>1</v>
      </c>
      <c r="B4" s="129" t="s">
        <v>24</v>
      </c>
      <c r="C4" s="129" t="s">
        <v>25</v>
      </c>
      <c r="D4" s="129">
        <v>2022.07</v>
      </c>
      <c r="E4" s="129" t="s">
        <v>26</v>
      </c>
      <c r="F4" s="129">
        <v>72000</v>
      </c>
      <c r="G4" s="129"/>
    </row>
    <row r="5" ht="36" customHeight="1" spans="1:7">
      <c r="A5" s="128">
        <v>2</v>
      </c>
      <c r="B5" s="129" t="s">
        <v>27</v>
      </c>
      <c r="C5" s="129" t="s">
        <v>28</v>
      </c>
      <c r="D5" s="129">
        <v>2022.07</v>
      </c>
      <c r="E5" s="129" t="s">
        <v>29</v>
      </c>
      <c r="F5" s="129">
        <v>22000</v>
      </c>
      <c r="G5" s="129"/>
    </row>
    <row r="6" ht="34" customHeight="1" spans="1:7">
      <c r="A6" s="128">
        <v>3</v>
      </c>
      <c r="B6" s="129" t="s">
        <v>30</v>
      </c>
      <c r="C6" s="129" t="s">
        <v>31</v>
      </c>
      <c r="D6" s="129">
        <v>2022.07</v>
      </c>
      <c r="E6" s="129" t="s">
        <v>32</v>
      </c>
      <c r="F6" s="129">
        <v>38000</v>
      </c>
      <c r="G6" s="129"/>
    </row>
    <row r="7" ht="34" customHeight="1" spans="1:7">
      <c r="A7" s="128">
        <v>4</v>
      </c>
      <c r="B7" s="129" t="s">
        <v>33</v>
      </c>
      <c r="C7" s="129" t="s">
        <v>34</v>
      </c>
      <c r="D7" s="129">
        <v>2022.07</v>
      </c>
      <c r="E7" s="129" t="s">
        <v>35</v>
      </c>
      <c r="F7" s="129">
        <v>44000</v>
      </c>
      <c r="G7" s="130"/>
    </row>
    <row r="8" ht="33" customHeight="1" spans="1:7">
      <c r="A8" s="128">
        <v>5</v>
      </c>
      <c r="B8" s="131" t="s">
        <v>36</v>
      </c>
      <c r="C8" s="132" t="s">
        <v>37</v>
      </c>
      <c r="D8" s="129">
        <v>2022.07</v>
      </c>
      <c r="E8" s="129" t="s">
        <v>38</v>
      </c>
      <c r="F8" s="129">
        <v>70000</v>
      </c>
      <c r="G8" s="130"/>
    </row>
    <row r="9" ht="32" customHeight="1" spans="1:7">
      <c r="A9" s="128">
        <v>6</v>
      </c>
      <c r="B9" s="133" t="s">
        <v>39</v>
      </c>
      <c r="C9" s="133" t="s">
        <v>40</v>
      </c>
      <c r="D9" s="129">
        <v>2022.07</v>
      </c>
      <c r="E9" s="129" t="s">
        <v>41</v>
      </c>
      <c r="F9" s="129">
        <v>24000</v>
      </c>
      <c r="G9" s="130"/>
    </row>
    <row r="10" ht="33" customHeight="1" spans="1:7">
      <c r="A10" s="128">
        <v>7</v>
      </c>
      <c r="B10" s="131" t="s">
        <v>42</v>
      </c>
      <c r="C10" s="132" t="s">
        <v>43</v>
      </c>
      <c r="D10" s="129">
        <v>2022.07</v>
      </c>
      <c r="E10" s="130" t="s">
        <v>44</v>
      </c>
      <c r="F10" s="129">
        <v>70000</v>
      </c>
      <c r="G10" s="130"/>
    </row>
    <row r="11" ht="33" customHeight="1" spans="1:7">
      <c r="A11" s="128">
        <v>8</v>
      </c>
      <c r="B11" s="133" t="s">
        <v>45</v>
      </c>
      <c r="C11" s="133" t="s">
        <v>46</v>
      </c>
      <c r="D11" s="129">
        <v>2022.07</v>
      </c>
      <c r="E11" s="130" t="s">
        <v>47</v>
      </c>
      <c r="F11" s="129">
        <v>130000</v>
      </c>
      <c r="G11" s="130"/>
    </row>
    <row r="12" ht="33" customHeight="1" spans="1:7">
      <c r="A12" s="128">
        <v>9</v>
      </c>
      <c r="B12" s="133" t="s">
        <v>48</v>
      </c>
      <c r="C12" s="133" t="s">
        <v>49</v>
      </c>
      <c r="D12" s="129">
        <v>2022.07</v>
      </c>
      <c r="E12" s="129" t="s">
        <v>50</v>
      </c>
      <c r="F12" s="129">
        <v>44000</v>
      </c>
      <c r="G12" s="129"/>
    </row>
    <row r="13" ht="30" customHeight="1" spans="1:7">
      <c r="A13" s="134" t="s">
        <v>15</v>
      </c>
      <c r="B13" s="131"/>
      <c r="C13" s="129"/>
      <c r="D13" s="129"/>
      <c r="E13" s="129"/>
      <c r="F13" s="129">
        <f>SUM(F4:F12)</f>
        <v>514000</v>
      </c>
      <c r="G13" s="129"/>
    </row>
    <row r="15" spans="1:5">
      <c r="A15" t="s">
        <v>51</v>
      </c>
      <c r="E15" s="120" t="s">
        <v>52</v>
      </c>
    </row>
  </sheetData>
  <mergeCells count="3">
    <mergeCell ref="A1:G1"/>
    <mergeCell ref="A2:C2"/>
    <mergeCell ref="A13:B13"/>
  </mergeCell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3" sqref="D$1:D$1048576"/>
    </sheetView>
  </sheetViews>
  <sheetFormatPr defaultColWidth="10" defaultRowHeight="14.25" outlineLevelCol="6"/>
  <cols>
    <col min="1" max="1" width="7.1" style="104" customWidth="1"/>
    <col min="2" max="2" width="7.75833333333333" style="104" customWidth="1"/>
    <col min="3" max="3" width="19.725" style="104" customWidth="1"/>
    <col min="4" max="4" width="11.3916666666667" style="104" customWidth="1"/>
    <col min="5" max="5" width="16.4416666666667" style="104" customWidth="1"/>
    <col min="6" max="6" width="10.2833333333333" style="104" customWidth="1"/>
    <col min="7" max="7" width="5.44166666666667" style="104" customWidth="1"/>
    <col min="8" max="16384" width="10" style="1"/>
  </cols>
  <sheetData>
    <row r="1" ht="28.5" spans="1:7">
      <c r="A1" s="105" t="s">
        <v>16</v>
      </c>
      <c r="B1" s="105"/>
      <c r="C1" s="105"/>
      <c r="D1" s="105"/>
      <c r="E1" s="105"/>
      <c r="F1" s="105"/>
      <c r="G1" s="105"/>
    </row>
    <row r="2" ht="27" customHeight="1" spans="1:1">
      <c r="A2" s="104" t="s">
        <v>53</v>
      </c>
    </row>
    <row r="3" s="103" customFormat="1" ht="35" customHeight="1" spans="1:7">
      <c r="A3" s="47" t="s">
        <v>1</v>
      </c>
      <c r="B3" s="47" t="s">
        <v>18</v>
      </c>
      <c r="C3" s="47" t="s">
        <v>54</v>
      </c>
      <c r="D3" s="47" t="s">
        <v>55</v>
      </c>
      <c r="E3" s="47" t="s">
        <v>21</v>
      </c>
      <c r="F3" s="47" t="s">
        <v>22</v>
      </c>
      <c r="G3" s="47" t="s">
        <v>23</v>
      </c>
    </row>
    <row r="4" s="103" customFormat="1" ht="62" customHeight="1" spans="1:7">
      <c r="A4" s="48">
        <v>1</v>
      </c>
      <c r="B4" s="106" t="s">
        <v>56</v>
      </c>
      <c r="C4" s="106" t="s">
        <v>57</v>
      </c>
      <c r="D4" s="48">
        <v>2022.07</v>
      </c>
      <c r="E4" s="106" t="s">
        <v>58</v>
      </c>
      <c r="F4" s="107">
        <v>26000</v>
      </c>
      <c r="G4" s="108"/>
    </row>
    <row r="5" s="103" customFormat="1" ht="35" customHeight="1" spans="1:7">
      <c r="A5" s="48">
        <v>2</v>
      </c>
      <c r="B5" s="106" t="s">
        <v>59</v>
      </c>
      <c r="C5" s="106" t="s">
        <v>60</v>
      </c>
      <c r="D5" s="48">
        <v>2022.07</v>
      </c>
      <c r="E5" s="106" t="s">
        <v>61</v>
      </c>
      <c r="F5" s="107">
        <v>21000</v>
      </c>
      <c r="G5" s="108"/>
    </row>
    <row r="6" s="103" customFormat="1" ht="35" customHeight="1" spans="1:7">
      <c r="A6" s="48">
        <v>3</v>
      </c>
      <c r="B6" s="106" t="s">
        <v>62</v>
      </c>
      <c r="C6" s="106" t="s">
        <v>63</v>
      </c>
      <c r="D6" s="48">
        <v>2022.07</v>
      </c>
      <c r="E6" s="106" t="s">
        <v>64</v>
      </c>
      <c r="F6" s="107">
        <v>116400</v>
      </c>
      <c r="G6" s="108"/>
    </row>
    <row r="7" s="103" customFormat="1" ht="35" customHeight="1" spans="1:7">
      <c r="A7" s="48">
        <v>4</v>
      </c>
      <c r="B7" s="106" t="s">
        <v>65</v>
      </c>
      <c r="C7" s="106" t="s">
        <v>66</v>
      </c>
      <c r="D7" s="48">
        <v>2022.07</v>
      </c>
      <c r="E7" s="106" t="s">
        <v>67</v>
      </c>
      <c r="F7" s="107">
        <v>40000</v>
      </c>
      <c r="G7" s="108"/>
    </row>
    <row r="8" s="103" customFormat="1" ht="52" customHeight="1" spans="1:7">
      <c r="A8" s="48">
        <v>5</v>
      </c>
      <c r="B8" s="47" t="s">
        <v>68</v>
      </c>
      <c r="C8" s="47" t="s">
        <v>69</v>
      </c>
      <c r="D8" s="48">
        <v>2022.07</v>
      </c>
      <c r="E8" s="47" t="s">
        <v>70</v>
      </c>
      <c r="F8" s="107">
        <v>26000</v>
      </c>
      <c r="G8" s="109"/>
    </row>
    <row r="9" s="103" customFormat="1" ht="35" customHeight="1" spans="1:7">
      <c r="A9" s="48">
        <v>6</v>
      </c>
      <c r="B9" s="47" t="s">
        <v>71</v>
      </c>
      <c r="C9" s="47" t="s">
        <v>72</v>
      </c>
      <c r="D9" s="48">
        <v>2022.07</v>
      </c>
      <c r="E9" s="47" t="s">
        <v>73</v>
      </c>
      <c r="F9" s="107">
        <v>21000</v>
      </c>
      <c r="G9" s="109"/>
    </row>
    <row r="10" s="103" customFormat="1" ht="35" customHeight="1" spans="1:7">
      <c r="A10" s="48">
        <v>7</v>
      </c>
      <c r="B10" s="47" t="s">
        <v>74</v>
      </c>
      <c r="C10" s="47" t="s">
        <v>75</v>
      </c>
      <c r="D10" s="48">
        <v>2022.07</v>
      </c>
      <c r="E10" s="47" t="s">
        <v>76</v>
      </c>
      <c r="F10" s="107">
        <v>76800</v>
      </c>
      <c r="G10" s="110"/>
    </row>
    <row r="11" s="103" customFormat="1" ht="35" customHeight="1" spans="1:7">
      <c r="A11" s="48">
        <v>8</v>
      </c>
      <c r="B11" s="50" t="s">
        <v>77</v>
      </c>
      <c r="C11" s="50" t="s">
        <v>78</v>
      </c>
      <c r="D11" s="48">
        <v>2022.07</v>
      </c>
      <c r="E11" s="50" t="s">
        <v>79</v>
      </c>
      <c r="F11" s="111">
        <v>40000</v>
      </c>
      <c r="G11" s="110"/>
    </row>
    <row r="12" s="103" customFormat="1" ht="35" customHeight="1" spans="1:7">
      <c r="A12" s="48">
        <v>9</v>
      </c>
      <c r="B12" s="50" t="s">
        <v>80</v>
      </c>
      <c r="C12" s="112" t="s">
        <v>81</v>
      </c>
      <c r="D12" s="48">
        <v>2022.07</v>
      </c>
      <c r="E12" s="113" t="s">
        <v>82</v>
      </c>
      <c r="F12" s="113">
        <v>60000</v>
      </c>
      <c r="G12" s="110"/>
    </row>
    <row r="13" s="103" customFormat="1" ht="35" customHeight="1" spans="1:7">
      <c r="A13" s="48">
        <v>10</v>
      </c>
      <c r="B13" s="47" t="s">
        <v>83</v>
      </c>
      <c r="C13" s="47" t="s">
        <v>84</v>
      </c>
      <c r="D13" s="48">
        <v>2022.07</v>
      </c>
      <c r="E13" s="47" t="s">
        <v>85</v>
      </c>
      <c r="F13" s="110">
        <v>20868</v>
      </c>
      <c r="G13" s="110"/>
    </row>
    <row r="14" s="103" customFormat="1" ht="30" customHeight="1" spans="1:7">
      <c r="A14" s="114" t="s">
        <v>86</v>
      </c>
      <c r="B14" s="115"/>
      <c r="C14" s="115"/>
      <c r="D14" s="115"/>
      <c r="E14" s="116"/>
      <c r="F14" s="110">
        <f>SUM(F4:F13)</f>
        <v>448068</v>
      </c>
      <c r="G14" s="110"/>
    </row>
    <row r="15" s="103" customFormat="1" ht="50" customHeight="1" spans="1:7">
      <c r="A15" s="117" t="s">
        <v>87</v>
      </c>
      <c r="B15" s="117"/>
      <c r="C15" s="117"/>
      <c r="D15" s="117"/>
      <c r="E15" s="117"/>
      <c r="F15" s="117"/>
      <c r="G15" s="117"/>
    </row>
  </sheetData>
  <mergeCells count="4">
    <mergeCell ref="A1:G1"/>
    <mergeCell ref="A2:G2"/>
    <mergeCell ref="A14:E14"/>
    <mergeCell ref="A15:G15"/>
  </mergeCells>
  <conditionalFormatting sqref="C3">
    <cfRule type="duplicateValues" dxfId="0" priority="1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4 C8:C13 C15">
    <cfRule type="duplicateValues" dxfId="0" priority="5"/>
  </conditionalFormatting>
  <pageMargins left="0.472222222222222" right="0.275" top="0.511805555555556" bottom="0.118055555555556" header="0.314583333333333" footer="0.118055555555556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SheetLayoutView="60" workbookViewId="0">
      <selection activeCell="D3" sqref="D$1:D$1048576"/>
    </sheetView>
  </sheetViews>
  <sheetFormatPr defaultColWidth="8.89166666666667" defaultRowHeight="13.5" outlineLevelCol="6"/>
  <cols>
    <col min="1" max="1" width="4.89166666666667" style="81" customWidth="1"/>
    <col min="2" max="2" width="8.50833333333333" style="81" customWidth="1"/>
    <col min="3" max="3" width="16.9" style="81" customWidth="1"/>
    <col min="4" max="4" width="11.3" style="81" customWidth="1"/>
    <col min="5" max="5" width="19.775" style="81" customWidth="1"/>
    <col min="6" max="6" width="10.5583333333333" style="81" customWidth="1"/>
    <col min="7" max="8" width="45.125" style="81" customWidth="1"/>
    <col min="9" max="16384" width="8.89166666666667" style="81"/>
  </cols>
  <sheetData>
    <row r="1" ht="43" customHeight="1" spans="1:7">
      <c r="A1" s="99" t="s">
        <v>16</v>
      </c>
      <c r="B1" s="99"/>
      <c r="C1" s="99"/>
      <c r="D1" s="99"/>
      <c r="E1" s="99"/>
      <c r="F1" s="99"/>
      <c r="G1" s="99"/>
    </row>
    <row r="2" ht="33" customHeight="1" spans="1:7">
      <c r="A2" s="100" t="s">
        <v>88</v>
      </c>
      <c r="B2" s="100"/>
      <c r="C2" s="100"/>
      <c r="D2" s="100"/>
      <c r="E2" s="100"/>
      <c r="F2" s="100"/>
      <c r="G2" s="100"/>
    </row>
    <row r="3" ht="44.3" customHeight="1" spans="1:7">
      <c r="A3" s="47" t="s">
        <v>1</v>
      </c>
      <c r="B3" s="47" t="s">
        <v>18</v>
      </c>
      <c r="C3" s="47" t="s">
        <v>19</v>
      </c>
      <c r="D3" s="47" t="s">
        <v>55</v>
      </c>
      <c r="E3" s="47" t="s">
        <v>21</v>
      </c>
      <c r="F3" s="47" t="s">
        <v>22</v>
      </c>
      <c r="G3" s="47" t="s">
        <v>23</v>
      </c>
    </row>
    <row r="4" ht="43" customHeight="1" spans="1:7">
      <c r="A4" s="47">
        <v>1</v>
      </c>
      <c r="B4" s="47" t="s">
        <v>89</v>
      </c>
      <c r="C4" s="47" t="s">
        <v>90</v>
      </c>
      <c r="D4" s="47">
        <v>2022.07</v>
      </c>
      <c r="E4" s="47" t="s">
        <v>91</v>
      </c>
      <c r="F4" s="47">
        <v>24000</v>
      </c>
      <c r="G4" s="47"/>
    </row>
    <row r="5" ht="54" customHeight="1" spans="1:7">
      <c r="A5" s="47">
        <v>2</v>
      </c>
      <c r="B5" s="47" t="s">
        <v>92</v>
      </c>
      <c r="C5" s="47" t="s">
        <v>93</v>
      </c>
      <c r="D5" s="47">
        <v>2022.07</v>
      </c>
      <c r="E5" s="47" t="s">
        <v>94</v>
      </c>
      <c r="F5" s="47">
        <v>40400</v>
      </c>
      <c r="G5" s="47"/>
    </row>
    <row r="6" ht="46" customHeight="1" spans="1:7">
      <c r="A6" s="47">
        <v>3</v>
      </c>
      <c r="B6" s="47" t="s">
        <v>95</v>
      </c>
      <c r="C6" s="47" t="s">
        <v>96</v>
      </c>
      <c r="D6" s="47">
        <v>2022.07</v>
      </c>
      <c r="E6" s="47" t="s">
        <v>97</v>
      </c>
      <c r="F6" s="47">
        <v>40000</v>
      </c>
      <c r="G6" s="47"/>
    </row>
    <row r="7" ht="49" customHeight="1" spans="1:7">
      <c r="A7" s="47">
        <v>4</v>
      </c>
      <c r="B7" s="47" t="s">
        <v>98</v>
      </c>
      <c r="C7" s="47" t="s">
        <v>99</v>
      </c>
      <c r="D7" s="47">
        <v>2022.07</v>
      </c>
      <c r="E7" s="47" t="s">
        <v>100</v>
      </c>
      <c r="F7" s="47">
        <v>30000</v>
      </c>
      <c r="G7" s="47"/>
    </row>
    <row r="8" ht="29.2" customHeight="1" spans="1:7">
      <c r="A8" s="47" t="s">
        <v>15</v>
      </c>
      <c r="B8" s="47"/>
      <c r="C8" s="47"/>
      <c r="D8" s="47"/>
      <c r="E8" s="46" t="s">
        <v>101</v>
      </c>
      <c r="F8" s="46">
        <v>134400</v>
      </c>
      <c r="G8" s="47"/>
    </row>
    <row r="9" ht="19.2" customHeight="1" spans="1:7">
      <c r="A9" s="101" t="s">
        <v>102</v>
      </c>
      <c r="B9" s="101"/>
      <c r="C9" s="101"/>
      <c r="D9" s="101"/>
      <c r="E9" s="101"/>
      <c r="F9" s="101"/>
      <c r="G9" s="101"/>
    </row>
    <row r="10" ht="17.4" customHeight="1" spans="1:7">
      <c r="A10" s="102" t="s">
        <v>103</v>
      </c>
      <c r="B10" s="102"/>
      <c r="C10" s="102"/>
      <c r="D10" s="102"/>
      <c r="E10" s="102"/>
      <c r="F10" s="102"/>
      <c r="G10" s="102"/>
    </row>
  </sheetData>
  <mergeCells count="5">
    <mergeCell ref="A1:G1"/>
    <mergeCell ref="A2:G2"/>
    <mergeCell ref="A8:D8"/>
    <mergeCell ref="A9:G9"/>
    <mergeCell ref="A10:G10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3" sqref="D$1:D$1048576"/>
    </sheetView>
  </sheetViews>
  <sheetFormatPr defaultColWidth="9" defaultRowHeight="13.5" outlineLevelCol="6"/>
  <cols>
    <col min="1" max="1" width="6" style="37" customWidth="1"/>
    <col min="2" max="2" width="8.88333333333333" style="37" customWidth="1"/>
    <col min="3" max="3" width="17.8833333333333" style="37" customWidth="1"/>
    <col min="4" max="4" width="12.1083333333333" style="37" customWidth="1"/>
    <col min="5" max="5" width="15.5" style="37" customWidth="1"/>
    <col min="6" max="6" width="17.125" style="37" customWidth="1"/>
    <col min="7" max="7" width="6.33333333333333" style="37" customWidth="1"/>
    <col min="8" max="16384" width="9" style="37"/>
  </cols>
  <sheetData>
    <row r="1" ht="43" customHeight="1" spans="1:7">
      <c r="A1" s="40" t="s">
        <v>16</v>
      </c>
      <c r="B1" s="40"/>
      <c r="C1" s="40"/>
      <c r="D1" s="40"/>
      <c r="E1" s="40"/>
      <c r="F1" s="40"/>
      <c r="G1" s="40"/>
    </row>
    <row r="2" ht="34" customHeight="1" spans="1:7">
      <c r="A2" s="25" t="s">
        <v>104</v>
      </c>
      <c r="B2" s="25"/>
      <c r="C2" s="25"/>
      <c r="D2" s="25"/>
      <c r="E2" s="25"/>
      <c r="F2" s="25"/>
      <c r="G2" s="25"/>
    </row>
    <row r="3" ht="39" customHeight="1" spans="1:7">
      <c r="A3" s="91" t="s">
        <v>1</v>
      </c>
      <c r="B3" s="91" t="s">
        <v>18</v>
      </c>
      <c r="C3" s="91" t="s">
        <v>19</v>
      </c>
      <c r="D3" s="91" t="s">
        <v>55</v>
      </c>
      <c r="E3" s="91" t="s">
        <v>21</v>
      </c>
      <c r="F3" s="91" t="s">
        <v>22</v>
      </c>
      <c r="G3" s="91" t="s">
        <v>23</v>
      </c>
    </row>
    <row r="4" ht="48" customHeight="1" spans="1:7">
      <c r="A4" s="92">
        <v>1</v>
      </c>
      <c r="B4" s="93" t="s">
        <v>105</v>
      </c>
      <c r="C4" s="94" t="s">
        <v>106</v>
      </c>
      <c r="D4" s="95" t="s">
        <v>107</v>
      </c>
      <c r="E4" s="94" t="s">
        <v>108</v>
      </c>
      <c r="F4" s="92">
        <v>104000</v>
      </c>
      <c r="G4" s="92"/>
    </row>
    <row r="5" ht="49" customHeight="1" spans="1:7">
      <c r="A5" s="92">
        <v>2</v>
      </c>
      <c r="B5" s="47" t="s">
        <v>109</v>
      </c>
      <c r="C5" s="47" t="s">
        <v>110</v>
      </c>
      <c r="D5" s="95" t="s">
        <v>107</v>
      </c>
      <c r="E5" s="47" t="s">
        <v>111</v>
      </c>
      <c r="F5" s="46">
        <v>20500</v>
      </c>
      <c r="G5" s="52"/>
    </row>
    <row r="6" ht="45" customHeight="1" spans="1:7">
      <c r="A6" s="92">
        <v>3</v>
      </c>
      <c r="B6" s="47" t="s">
        <v>112</v>
      </c>
      <c r="C6" s="47" t="s">
        <v>113</v>
      </c>
      <c r="D6" s="95" t="s">
        <v>107</v>
      </c>
      <c r="E6" s="47" t="s">
        <v>114</v>
      </c>
      <c r="F6" s="46">
        <v>30400</v>
      </c>
      <c r="G6" s="47"/>
    </row>
    <row r="7" ht="36.95" customHeight="1" spans="1:7">
      <c r="A7" s="92">
        <v>4</v>
      </c>
      <c r="B7" s="47" t="s">
        <v>115</v>
      </c>
      <c r="C7" s="47" t="s">
        <v>116</v>
      </c>
      <c r="D7" s="95" t="s">
        <v>107</v>
      </c>
      <c r="E7" s="47" t="s">
        <v>117</v>
      </c>
      <c r="F7" s="46">
        <v>21000</v>
      </c>
      <c r="G7" s="46"/>
    </row>
    <row r="8" ht="36.95" customHeight="1" spans="1:7">
      <c r="A8" s="92">
        <v>5</v>
      </c>
      <c r="B8" s="47" t="s">
        <v>118</v>
      </c>
      <c r="C8" s="47" t="s">
        <v>119</v>
      </c>
      <c r="D8" s="95" t="s">
        <v>107</v>
      </c>
      <c r="E8" s="47" t="s">
        <v>120</v>
      </c>
      <c r="F8" s="46">
        <v>60000</v>
      </c>
      <c r="G8" s="46"/>
    </row>
    <row r="9" ht="36.95" customHeight="1" spans="1:7">
      <c r="A9" s="96"/>
      <c r="B9" s="47" t="s">
        <v>118</v>
      </c>
      <c r="C9" s="47" t="s">
        <v>119</v>
      </c>
      <c r="D9" s="95" t="s">
        <v>107</v>
      </c>
      <c r="E9" s="47" t="s">
        <v>121</v>
      </c>
      <c r="F9" s="46">
        <v>20000</v>
      </c>
      <c r="G9" s="46"/>
    </row>
    <row r="10" ht="36.95" customHeight="1" spans="1:7">
      <c r="A10" s="92">
        <v>6</v>
      </c>
      <c r="B10" s="97" t="s">
        <v>122</v>
      </c>
      <c r="C10" s="98" t="s">
        <v>123</v>
      </c>
      <c r="D10" s="95" t="s">
        <v>107</v>
      </c>
      <c r="E10" s="98" t="s">
        <v>124</v>
      </c>
      <c r="F10" s="97">
        <v>22600</v>
      </c>
      <c r="G10" s="97"/>
    </row>
    <row r="11" ht="56.1" customHeight="1" spans="1:7">
      <c r="A11" s="92">
        <v>7</v>
      </c>
      <c r="B11" s="47" t="s">
        <v>125</v>
      </c>
      <c r="C11" s="47" t="s">
        <v>126</v>
      </c>
      <c r="D11" s="95" t="s">
        <v>107</v>
      </c>
      <c r="E11" s="47" t="s">
        <v>127</v>
      </c>
      <c r="F11" s="46">
        <v>24400</v>
      </c>
      <c r="G11" s="46"/>
    </row>
    <row r="12" ht="36.95" customHeight="1" spans="1:7">
      <c r="A12" s="46"/>
      <c r="B12" s="47"/>
      <c r="C12" s="47"/>
      <c r="D12" s="46"/>
      <c r="E12" s="47"/>
      <c r="F12" s="46">
        <f>SUM(F4:F11)</f>
        <v>302900</v>
      </c>
      <c r="G12" s="46"/>
    </row>
    <row r="13" ht="57" customHeight="1" spans="1:7">
      <c r="A13" s="25" t="s">
        <v>128</v>
      </c>
      <c r="B13" s="25"/>
      <c r="C13" s="25"/>
      <c r="D13" s="25"/>
      <c r="E13" s="25"/>
      <c r="F13" s="25"/>
      <c r="G13" s="25"/>
    </row>
    <row r="14" ht="44.1" customHeight="1"/>
    <row r="15" ht="39.95" customHeight="1"/>
    <row r="16" ht="39.95" customHeight="1"/>
  </sheetData>
  <mergeCells count="4">
    <mergeCell ref="A1:G1"/>
    <mergeCell ref="A2:G2"/>
    <mergeCell ref="A13:G13"/>
    <mergeCell ref="A8:A9"/>
  </mergeCells>
  <pageMargins left="0.472222222222222" right="0.511805555555556" top="0.354166666666667" bottom="0.118055555555556" header="0.3" footer="0.156944444444444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90" zoomScaleNormal="90" zoomScaleSheetLayoutView="60" workbookViewId="0">
      <selection activeCell="D3" sqref="D$1:D$1048576"/>
    </sheetView>
  </sheetViews>
  <sheetFormatPr defaultColWidth="8.89166666666667" defaultRowHeight="13.5" outlineLevelCol="6"/>
  <cols>
    <col min="1" max="1" width="5.15" style="81" customWidth="1"/>
    <col min="2" max="2" width="6.175" style="81" customWidth="1"/>
    <col min="3" max="3" width="16.2833333333333" style="81" customWidth="1"/>
    <col min="4" max="4" width="17.1583333333333" style="81" customWidth="1"/>
    <col min="5" max="5" width="17.475" style="81" customWidth="1"/>
    <col min="6" max="6" width="9.99166666666667" style="82" customWidth="1"/>
    <col min="7" max="7" width="6.05" style="81" customWidth="1"/>
    <col min="8" max="16384" width="8.89166666666667" style="81"/>
  </cols>
  <sheetData>
    <row r="1" ht="42" customHeight="1" spans="1:7">
      <c r="A1" s="83" t="s">
        <v>16</v>
      </c>
      <c r="B1" s="83"/>
      <c r="C1" s="83"/>
      <c r="D1" s="83"/>
      <c r="E1" s="83"/>
      <c r="F1" s="83"/>
      <c r="G1" s="83"/>
    </row>
    <row r="2" ht="29" customHeight="1" spans="1:7">
      <c r="A2" s="84" t="s">
        <v>129</v>
      </c>
      <c r="B2" s="84"/>
      <c r="C2" s="84"/>
      <c r="D2" s="84"/>
      <c r="E2" s="84"/>
      <c r="F2" s="84"/>
      <c r="G2" s="84"/>
    </row>
    <row r="3" ht="51" customHeight="1" spans="1:7">
      <c r="A3" s="85" t="s">
        <v>1</v>
      </c>
      <c r="B3" s="85" t="s">
        <v>18</v>
      </c>
      <c r="C3" s="85" t="s">
        <v>19</v>
      </c>
      <c r="D3" s="85" t="s">
        <v>55</v>
      </c>
      <c r="E3" s="85" t="s">
        <v>21</v>
      </c>
      <c r="F3" s="85" t="s">
        <v>22</v>
      </c>
      <c r="G3" s="84" t="s">
        <v>23</v>
      </c>
    </row>
    <row r="4" ht="64" customHeight="1" spans="1:7">
      <c r="A4" s="85">
        <v>1</v>
      </c>
      <c r="B4" s="85" t="s">
        <v>130</v>
      </c>
      <c r="C4" s="85" t="s">
        <v>131</v>
      </c>
      <c r="D4" s="18">
        <v>2022.07</v>
      </c>
      <c r="E4" s="85" t="s">
        <v>132</v>
      </c>
      <c r="F4" s="85">
        <v>20000</v>
      </c>
      <c r="G4" s="84"/>
    </row>
    <row r="5" ht="54" customHeight="1" spans="1:7">
      <c r="A5" s="85">
        <v>2</v>
      </c>
      <c r="B5" s="85" t="s">
        <v>133</v>
      </c>
      <c r="C5" s="85" t="s">
        <v>134</v>
      </c>
      <c r="D5" s="18">
        <v>2022.07</v>
      </c>
      <c r="E5" s="85" t="s">
        <v>135</v>
      </c>
      <c r="F5" s="85">
        <v>20000</v>
      </c>
      <c r="G5" s="84"/>
    </row>
    <row r="6" ht="26" customHeight="1" spans="1:7">
      <c r="A6" s="85">
        <v>3</v>
      </c>
      <c r="B6" s="85" t="s">
        <v>136</v>
      </c>
      <c r="C6" s="85" t="s">
        <v>137</v>
      </c>
      <c r="D6" s="86">
        <v>2022.07</v>
      </c>
      <c r="E6" s="85" t="s">
        <v>138</v>
      </c>
      <c r="F6" s="85">
        <v>70000</v>
      </c>
      <c r="G6" s="84"/>
    </row>
    <row r="7" ht="46" customHeight="1" spans="1:7">
      <c r="A7" s="85"/>
      <c r="B7" s="85"/>
      <c r="C7" s="85"/>
      <c r="D7" s="87"/>
      <c r="E7" s="85"/>
      <c r="F7" s="85"/>
      <c r="G7" s="84"/>
    </row>
    <row r="8" ht="73" customHeight="1" spans="1:7">
      <c r="A8" s="85">
        <v>4</v>
      </c>
      <c r="B8" s="85" t="s">
        <v>139</v>
      </c>
      <c r="C8" s="85" t="s">
        <v>140</v>
      </c>
      <c r="D8" s="18">
        <v>2022.07</v>
      </c>
      <c r="E8" s="85" t="s">
        <v>141</v>
      </c>
      <c r="F8" s="85">
        <v>80000</v>
      </c>
      <c r="G8" s="84"/>
    </row>
    <row r="9" ht="50" customHeight="1" spans="1:7">
      <c r="A9" s="85">
        <v>5</v>
      </c>
      <c r="B9" s="85" t="s">
        <v>142</v>
      </c>
      <c r="C9" s="85" t="s">
        <v>143</v>
      </c>
      <c r="D9" s="18">
        <v>2022.07</v>
      </c>
      <c r="E9" s="85" t="s">
        <v>144</v>
      </c>
      <c r="F9" s="85">
        <v>60000</v>
      </c>
      <c r="G9" s="84"/>
    </row>
    <row r="10" ht="67" customHeight="1" spans="1:7">
      <c r="A10" s="85">
        <v>6</v>
      </c>
      <c r="B10" s="85" t="s">
        <v>145</v>
      </c>
      <c r="C10" s="85" t="s">
        <v>146</v>
      </c>
      <c r="D10" s="18">
        <v>2022.07</v>
      </c>
      <c r="E10" s="85" t="s">
        <v>147</v>
      </c>
      <c r="F10" s="85">
        <v>100000</v>
      </c>
      <c r="G10" s="84"/>
    </row>
    <row r="11" ht="66" customHeight="1" spans="1:7">
      <c r="A11" s="85">
        <v>7</v>
      </c>
      <c r="B11" s="85" t="s">
        <v>148</v>
      </c>
      <c r="C11" s="85" t="s">
        <v>149</v>
      </c>
      <c r="D11" s="18">
        <v>2022.07</v>
      </c>
      <c r="E11" s="85" t="s">
        <v>150</v>
      </c>
      <c r="F11" s="85">
        <v>34000</v>
      </c>
      <c r="G11" s="84"/>
    </row>
    <row r="12" ht="29.2" customHeight="1" spans="1:7">
      <c r="A12" s="85"/>
      <c r="B12" s="85"/>
      <c r="C12" s="85"/>
      <c r="D12" s="85"/>
      <c r="E12" s="85"/>
      <c r="F12" s="85">
        <v>384000</v>
      </c>
      <c r="G12" s="84"/>
    </row>
    <row r="13" ht="18.75" spans="1:7">
      <c r="A13" s="88" t="s">
        <v>151</v>
      </c>
      <c r="B13" s="89"/>
      <c r="C13" s="89"/>
      <c r="D13" s="89"/>
      <c r="E13" s="89"/>
      <c r="F13" s="90"/>
      <c r="G13" s="52"/>
    </row>
  </sheetData>
  <mergeCells count="9">
    <mergeCell ref="A1:G1"/>
    <mergeCell ref="A2:G2"/>
    <mergeCell ref="A6:A7"/>
    <mergeCell ref="B6:B7"/>
    <mergeCell ref="C6:C7"/>
    <mergeCell ref="D6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zoomScale="80" zoomScaleNormal="80" workbookViewId="0">
      <selection activeCell="D3" sqref="D$1:D$1048576"/>
    </sheetView>
  </sheetViews>
  <sheetFormatPr defaultColWidth="9" defaultRowHeight="13.5" outlineLevelCol="6"/>
  <cols>
    <col min="1" max="1" width="5.775" style="37" customWidth="1"/>
    <col min="2" max="2" width="9.05833333333333" style="37" customWidth="1"/>
    <col min="3" max="3" width="28.425" style="37" customWidth="1"/>
    <col min="4" max="4" width="11.75" style="37" customWidth="1"/>
    <col min="5" max="5" width="22.5" style="64" customWidth="1"/>
    <col min="6" max="6" width="11.5583333333333" style="37" customWidth="1"/>
    <col min="7" max="7" width="10.3083333333333" style="37" customWidth="1"/>
    <col min="8" max="16384" width="9" style="37"/>
  </cols>
  <sheetData>
    <row r="1" ht="39" customHeight="1" spans="1:7">
      <c r="A1" s="65" t="s">
        <v>16</v>
      </c>
      <c r="B1" s="65"/>
      <c r="C1" s="65"/>
      <c r="D1" s="65"/>
      <c r="E1" s="66"/>
      <c r="F1" s="65"/>
      <c r="G1" s="65"/>
    </row>
    <row r="2" ht="21" customHeight="1" spans="1:7">
      <c r="A2" s="67" t="s">
        <v>152</v>
      </c>
      <c r="B2" s="67"/>
      <c r="C2" s="67"/>
      <c r="D2" s="67"/>
      <c r="E2" s="68"/>
      <c r="F2" s="67"/>
      <c r="G2" s="67"/>
    </row>
    <row r="3" ht="57" customHeight="1" spans="1:7">
      <c r="A3" s="69" t="s">
        <v>1</v>
      </c>
      <c r="B3" s="69" t="s">
        <v>18</v>
      </c>
      <c r="C3" s="69" t="s">
        <v>19</v>
      </c>
      <c r="D3" s="70" t="s">
        <v>153</v>
      </c>
      <c r="E3" s="70" t="s">
        <v>21</v>
      </c>
      <c r="F3" s="70" t="s">
        <v>154</v>
      </c>
      <c r="G3" s="69" t="s">
        <v>23</v>
      </c>
    </row>
    <row r="4" ht="49" customHeight="1" spans="1:7">
      <c r="A4" s="71">
        <v>1</v>
      </c>
      <c r="B4" s="72" t="s">
        <v>155</v>
      </c>
      <c r="C4" s="72" t="s">
        <v>156</v>
      </c>
      <c r="D4" s="72">
        <v>2022.07</v>
      </c>
      <c r="E4" s="73" t="s">
        <v>157</v>
      </c>
      <c r="F4" s="69">
        <v>34000</v>
      </c>
      <c r="G4" s="69"/>
    </row>
    <row r="5" ht="40" customHeight="1" spans="1:7">
      <c r="A5" s="71">
        <v>2</v>
      </c>
      <c r="B5" s="73" t="s">
        <v>158</v>
      </c>
      <c r="C5" s="73" t="s">
        <v>159</v>
      </c>
      <c r="D5" s="72">
        <v>2022.07</v>
      </c>
      <c r="E5" s="73" t="s">
        <v>160</v>
      </c>
      <c r="F5" s="69">
        <v>20400</v>
      </c>
      <c r="G5" s="69"/>
    </row>
    <row r="6" ht="43" customHeight="1" spans="1:7">
      <c r="A6" s="71">
        <v>3</v>
      </c>
      <c r="B6" s="73" t="s">
        <v>161</v>
      </c>
      <c r="C6" s="73" t="s">
        <v>162</v>
      </c>
      <c r="D6" s="72">
        <v>2022.07</v>
      </c>
      <c r="E6" s="73" t="s">
        <v>163</v>
      </c>
      <c r="F6" s="69">
        <v>21600</v>
      </c>
      <c r="G6" s="69"/>
    </row>
    <row r="7" ht="45" customHeight="1" spans="1:7">
      <c r="A7" s="71">
        <v>4</v>
      </c>
      <c r="B7" s="73" t="s">
        <v>164</v>
      </c>
      <c r="C7" s="73" t="s">
        <v>165</v>
      </c>
      <c r="D7" s="72">
        <v>2022.07</v>
      </c>
      <c r="E7" s="73" t="s">
        <v>166</v>
      </c>
      <c r="F7" s="69">
        <v>24000</v>
      </c>
      <c r="G7" s="69"/>
    </row>
    <row r="8" ht="46" customHeight="1" spans="1:7">
      <c r="A8" s="71">
        <v>5</v>
      </c>
      <c r="B8" s="73" t="s">
        <v>167</v>
      </c>
      <c r="C8" s="73" t="s">
        <v>168</v>
      </c>
      <c r="D8" s="72">
        <v>2022.07</v>
      </c>
      <c r="E8" s="73" t="s">
        <v>169</v>
      </c>
      <c r="F8" s="69">
        <v>48000</v>
      </c>
      <c r="G8" s="69"/>
    </row>
    <row r="9" ht="46" customHeight="1" spans="1:7">
      <c r="A9" s="71">
        <v>6</v>
      </c>
      <c r="B9" s="72" t="s">
        <v>170</v>
      </c>
      <c r="C9" s="73" t="s">
        <v>171</v>
      </c>
      <c r="D9" s="72">
        <v>2022.07</v>
      </c>
      <c r="E9" s="73" t="s">
        <v>172</v>
      </c>
      <c r="F9" s="69">
        <v>46000</v>
      </c>
      <c r="G9" s="74"/>
    </row>
    <row r="10" ht="65" customHeight="1" spans="1:7">
      <c r="A10" s="71">
        <v>7</v>
      </c>
      <c r="B10" s="73" t="s">
        <v>173</v>
      </c>
      <c r="C10" s="73" t="s">
        <v>174</v>
      </c>
      <c r="D10" s="72">
        <v>2022.07</v>
      </c>
      <c r="E10" s="73" t="s">
        <v>175</v>
      </c>
      <c r="F10" s="69">
        <v>24000</v>
      </c>
      <c r="G10" s="75"/>
    </row>
    <row r="11" ht="46" customHeight="1" spans="1:7">
      <c r="A11" s="71">
        <v>8</v>
      </c>
      <c r="B11" s="73" t="s">
        <v>176</v>
      </c>
      <c r="C11" s="73" t="s">
        <v>177</v>
      </c>
      <c r="D11" s="72">
        <v>2022.07</v>
      </c>
      <c r="E11" s="73" t="s">
        <v>178</v>
      </c>
      <c r="F11" s="69">
        <v>30000</v>
      </c>
      <c r="G11" s="75"/>
    </row>
    <row r="12" ht="24" customHeight="1" spans="1:7">
      <c r="A12" s="76" t="s">
        <v>179</v>
      </c>
      <c r="B12" s="76"/>
      <c r="C12" s="76"/>
      <c r="D12" s="77"/>
      <c r="E12" s="78"/>
      <c r="F12" s="75">
        <f>SUM(F4:F11)</f>
        <v>248000</v>
      </c>
      <c r="G12" s="77"/>
    </row>
    <row r="13" ht="59" customHeight="1" spans="1:7">
      <c r="A13" s="79" t="s">
        <v>180</v>
      </c>
      <c r="B13" s="79"/>
      <c r="C13" s="79"/>
      <c r="D13" s="79"/>
      <c r="E13" s="80"/>
      <c r="F13" s="79"/>
      <c r="G13" s="79"/>
    </row>
    <row r="14" ht="25" customHeight="1"/>
    <row r="15" ht="30" customHeight="1"/>
  </sheetData>
  <mergeCells count="4">
    <mergeCell ref="A1:G1"/>
    <mergeCell ref="A2:G2"/>
    <mergeCell ref="A12:C12"/>
    <mergeCell ref="A13:G13"/>
  </mergeCells>
  <pageMargins left="0.7" right="0.7" top="0.550694444444444" bottom="0.314583333333333" header="0.432638888888889" footer="0.3"/>
  <pageSetup paperSize="9" scale="7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zoomScale="90" zoomScaleNormal="90" workbookViewId="0">
      <selection activeCell="D1" sqref="D$1:D$1048576"/>
    </sheetView>
  </sheetViews>
  <sheetFormatPr defaultColWidth="9" defaultRowHeight="13.5" outlineLevelCol="6"/>
  <cols>
    <col min="1" max="2" width="9" style="37"/>
    <col min="3" max="3" width="35.3833333333333" style="37" customWidth="1"/>
    <col min="4" max="4" width="13.8833333333333" style="37" customWidth="1"/>
    <col min="5" max="5" width="25" style="37" customWidth="1"/>
    <col min="6" max="6" width="12.75" style="38" customWidth="1"/>
    <col min="7" max="16384" width="9" style="37"/>
  </cols>
  <sheetData>
    <row r="1" ht="30" customHeight="1" spans="1:2">
      <c r="A1" s="39" t="s">
        <v>181</v>
      </c>
      <c r="B1" s="39"/>
    </row>
    <row r="2" ht="39" customHeight="1" spans="1:7">
      <c r="A2" s="40" t="s">
        <v>16</v>
      </c>
      <c r="B2" s="40"/>
      <c r="C2" s="40"/>
      <c r="D2" s="40"/>
      <c r="E2" s="40"/>
      <c r="F2" s="41"/>
      <c r="G2" s="40"/>
    </row>
    <row r="3" ht="46" customHeight="1" spans="1:7">
      <c r="A3" s="42" t="s">
        <v>182</v>
      </c>
      <c r="B3" s="42"/>
      <c r="C3" s="42"/>
      <c r="D3" s="42"/>
      <c r="E3" s="42"/>
      <c r="F3" s="43"/>
      <c r="G3" s="42"/>
    </row>
    <row r="4" ht="55" customHeight="1" spans="1:7">
      <c r="A4" s="44" t="s">
        <v>1</v>
      </c>
      <c r="B4" s="44" t="s">
        <v>18</v>
      </c>
      <c r="C4" s="44" t="s">
        <v>19</v>
      </c>
      <c r="D4" s="44" t="s">
        <v>55</v>
      </c>
      <c r="E4" s="44" t="s">
        <v>21</v>
      </c>
      <c r="F4" s="45" t="s">
        <v>22</v>
      </c>
      <c r="G4" s="44" t="s">
        <v>23</v>
      </c>
    </row>
    <row r="5" ht="39" customHeight="1" spans="1:7">
      <c r="A5" s="46">
        <v>1</v>
      </c>
      <c r="B5" s="47" t="s">
        <v>183</v>
      </c>
      <c r="C5" s="47" t="s">
        <v>184</v>
      </c>
      <c r="D5" s="48">
        <v>2022.07</v>
      </c>
      <c r="E5" s="47" t="s">
        <v>185</v>
      </c>
      <c r="F5" s="49">
        <f>520*200</f>
        <v>104000</v>
      </c>
      <c r="G5" s="46"/>
    </row>
    <row r="6" ht="36" customHeight="1" spans="1:7">
      <c r="A6" s="46">
        <v>2</v>
      </c>
      <c r="B6" s="47" t="s">
        <v>186</v>
      </c>
      <c r="C6" s="47" t="s">
        <v>187</v>
      </c>
      <c r="D6" s="48">
        <v>2022.07</v>
      </c>
      <c r="E6" s="47" t="s">
        <v>185</v>
      </c>
      <c r="F6" s="49">
        <f>520*200</f>
        <v>104000</v>
      </c>
      <c r="G6" s="46"/>
    </row>
    <row r="7" ht="36" customHeight="1" spans="1:7">
      <c r="A7" s="46">
        <v>3</v>
      </c>
      <c r="B7" s="47" t="s">
        <v>188</v>
      </c>
      <c r="C7" s="47" t="s">
        <v>189</v>
      </c>
      <c r="D7" s="48">
        <v>2022.07</v>
      </c>
      <c r="E7" s="47" t="s">
        <v>190</v>
      </c>
      <c r="F7" s="49">
        <f>250*200</f>
        <v>50000</v>
      </c>
      <c r="G7" s="47"/>
    </row>
    <row r="8" ht="36" customHeight="1" spans="1:7">
      <c r="A8" s="46">
        <v>4</v>
      </c>
      <c r="B8" s="47" t="s">
        <v>191</v>
      </c>
      <c r="C8" s="47" t="s">
        <v>192</v>
      </c>
      <c r="D8" s="48">
        <v>2022.07</v>
      </c>
      <c r="E8" s="47" t="s">
        <v>193</v>
      </c>
      <c r="F8" s="49">
        <f>480*200</f>
        <v>96000</v>
      </c>
      <c r="G8" s="47"/>
    </row>
    <row r="9" ht="36" customHeight="1" spans="1:7">
      <c r="A9" s="46">
        <v>5</v>
      </c>
      <c r="B9" s="50" t="s">
        <v>194</v>
      </c>
      <c r="C9" s="50" t="s">
        <v>195</v>
      </c>
      <c r="D9" s="48">
        <v>2022.07</v>
      </c>
      <c r="E9" s="50" t="s">
        <v>196</v>
      </c>
      <c r="F9" s="51">
        <f>345*200</f>
        <v>69000</v>
      </c>
      <c r="G9" s="52"/>
    </row>
    <row r="10" ht="36" customHeight="1" spans="1:7">
      <c r="A10" s="46">
        <v>6</v>
      </c>
      <c r="B10" s="47" t="s">
        <v>197</v>
      </c>
      <c r="C10" s="47" t="s">
        <v>198</v>
      </c>
      <c r="D10" s="48">
        <v>2022.07</v>
      </c>
      <c r="E10" s="47" t="s">
        <v>199</v>
      </c>
      <c r="F10" s="49">
        <f>320*200</f>
        <v>64000</v>
      </c>
      <c r="G10" s="46"/>
    </row>
    <row r="11" ht="36" customHeight="1" spans="1:7">
      <c r="A11" s="46">
        <v>7</v>
      </c>
      <c r="B11" s="47" t="s">
        <v>200</v>
      </c>
      <c r="C11" s="47" t="s">
        <v>201</v>
      </c>
      <c r="D11" s="48">
        <v>2022.07</v>
      </c>
      <c r="E11" s="47" t="s">
        <v>202</v>
      </c>
      <c r="F11" s="49">
        <f>370*200</f>
        <v>74000</v>
      </c>
      <c r="G11" s="47"/>
    </row>
    <row r="12" ht="36" customHeight="1" spans="1:7">
      <c r="A12" s="46">
        <v>8</v>
      </c>
      <c r="B12" s="47" t="s">
        <v>203</v>
      </c>
      <c r="C12" s="47" t="s">
        <v>204</v>
      </c>
      <c r="D12" s="48">
        <v>2022.07</v>
      </c>
      <c r="E12" s="47" t="s">
        <v>205</v>
      </c>
      <c r="F12" s="49">
        <f>400*200</f>
        <v>80000</v>
      </c>
      <c r="G12" s="46"/>
    </row>
    <row r="13" ht="36" customHeight="1" spans="1:7">
      <c r="A13" s="46">
        <v>9</v>
      </c>
      <c r="B13" s="47" t="s">
        <v>206</v>
      </c>
      <c r="C13" s="47" t="s">
        <v>207</v>
      </c>
      <c r="D13" s="48">
        <v>2022.07</v>
      </c>
      <c r="E13" s="47" t="s">
        <v>208</v>
      </c>
      <c r="F13" s="49">
        <f>140*200</f>
        <v>28000</v>
      </c>
      <c r="G13" s="52"/>
    </row>
    <row r="14" ht="36" customHeight="1" spans="1:7">
      <c r="A14" s="46">
        <v>10</v>
      </c>
      <c r="B14" s="47" t="s">
        <v>209</v>
      </c>
      <c r="C14" s="47" t="s">
        <v>210</v>
      </c>
      <c r="D14" s="48">
        <v>2022.07</v>
      </c>
      <c r="E14" s="47" t="s">
        <v>211</v>
      </c>
      <c r="F14" s="49">
        <f>180*200</f>
        <v>36000</v>
      </c>
      <c r="G14" s="52"/>
    </row>
    <row r="15" ht="35" customHeight="1" spans="1:7">
      <c r="A15" s="53">
        <v>11</v>
      </c>
      <c r="B15" s="53" t="s">
        <v>12</v>
      </c>
      <c r="C15" s="53"/>
      <c r="D15" s="54"/>
      <c r="E15" s="54" t="s">
        <v>212</v>
      </c>
      <c r="F15" s="55">
        <f>SUM(F5:F14)</f>
        <v>705000</v>
      </c>
      <c r="G15" s="56"/>
    </row>
    <row r="16" ht="23" customHeight="1" spans="1:7">
      <c r="A16" s="57"/>
      <c r="B16" s="57"/>
      <c r="C16" s="58"/>
      <c r="D16" s="59"/>
      <c r="E16" s="59"/>
      <c r="F16" s="60"/>
      <c r="G16" s="58"/>
    </row>
    <row r="17" ht="30" customHeight="1" spans="1:7">
      <c r="A17" s="61" t="s">
        <v>213</v>
      </c>
      <c r="B17" s="61"/>
      <c r="C17" s="61"/>
      <c r="D17" s="62"/>
      <c r="E17" s="63" t="s">
        <v>214</v>
      </c>
      <c r="F17" s="63"/>
      <c r="G17" s="62"/>
    </row>
  </sheetData>
  <mergeCells count="6">
    <mergeCell ref="A1:B1"/>
    <mergeCell ref="A2:G2"/>
    <mergeCell ref="A3:G3"/>
    <mergeCell ref="B15:C15"/>
    <mergeCell ref="A17:C17"/>
    <mergeCell ref="E17:F17"/>
  </mergeCells>
  <pageMargins left="0.75" right="0.75" top="0.432638888888889" bottom="0.393055555555556" header="0.275" footer="0.354166666666667"/>
  <pageSetup paperSize="9" scale="76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D3" sqref="D$1:D$1048576"/>
    </sheetView>
  </sheetViews>
  <sheetFormatPr defaultColWidth="9" defaultRowHeight="14.25" outlineLevelCol="6"/>
  <cols>
    <col min="1" max="1" width="4.63333333333333" style="27" customWidth="1"/>
    <col min="2" max="2" width="7.75" style="27" customWidth="1"/>
    <col min="3" max="3" width="17.75" style="27" customWidth="1"/>
    <col min="4" max="4" width="12.6333333333333" style="27" customWidth="1"/>
    <col min="5" max="5" width="22.3833333333333" style="27" customWidth="1"/>
    <col min="6" max="6" width="8.75" style="27" customWidth="1"/>
    <col min="7" max="7" width="10" style="27" customWidth="1"/>
    <col min="8" max="16384" width="9" style="27"/>
  </cols>
  <sheetData>
    <row r="1" ht="36" customHeight="1" spans="1:7">
      <c r="A1" s="28" t="s">
        <v>16</v>
      </c>
      <c r="B1" s="28"/>
      <c r="C1" s="28"/>
      <c r="D1" s="28"/>
      <c r="E1" s="28"/>
      <c r="F1" s="28"/>
      <c r="G1" s="28"/>
    </row>
    <row r="2" ht="24" customHeight="1" spans="1:7">
      <c r="A2" s="29" t="s">
        <v>215</v>
      </c>
      <c r="B2" s="29"/>
      <c r="C2" s="29"/>
      <c r="D2" s="29"/>
      <c r="E2" s="29"/>
      <c r="F2" s="29"/>
      <c r="G2" s="29"/>
    </row>
    <row r="3" ht="28.5" spans="1:7">
      <c r="A3" s="30" t="s">
        <v>1</v>
      </c>
      <c r="B3" s="30" t="s">
        <v>18</v>
      </c>
      <c r="C3" s="30" t="s">
        <v>19</v>
      </c>
      <c r="D3" s="30" t="s">
        <v>55</v>
      </c>
      <c r="E3" s="30" t="s">
        <v>21</v>
      </c>
      <c r="F3" s="30" t="s">
        <v>22</v>
      </c>
      <c r="G3" s="30" t="s">
        <v>23</v>
      </c>
    </row>
    <row r="4" ht="42.75" spans="1:7">
      <c r="A4" s="30">
        <v>1</v>
      </c>
      <c r="B4" s="6" t="s">
        <v>216</v>
      </c>
      <c r="C4" s="6" t="s">
        <v>217</v>
      </c>
      <c r="D4" s="6">
        <v>2022.07</v>
      </c>
      <c r="E4" s="6" t="s">
        <v>218</v>
      </c>
      <c r="F4" s="31">
        <v>50000</v>
      </c>
      <c r="G4" s="6"/>
    </row>
    <row r="5" ht="42.75" spans="1:7">
      <c r="A5" s="30">
        <v>2</v>
      </c>
      <c r="B5" s="6" t="s">
        <v>219</v>
      </c>
      <c r="C5" s="6" t="s">
        <v>220</v>
      </c>
      <c r="D5" s="6">
        <v>2022.07</v>
      </c>
      <c r="E5" s="6" t="s">
        <v>221</v>
      </c>
      <c r="F5" s="31">
        <v>58000</v>
      </c>
      <c r="G5" s="6"/>
    </row>
    <row r="6" ht="42.75" spans="1:7">
      <c r="A6" s="30">
        <v>3</v>
      </c>
      <c r="B6" s="6" t="s">
        <v>222</v>
      </c>
      <c r="C6" s="6" t="s">
        <v>223</v>
      </c>
      <c r="D6" s="6">
        <v>2022.07</v>
      </c>
      <c r="E6" s="6" t="s">
        <v>224</v>
      </c>
      <c r="F6" s="31">
        <v>54000</v>
      </c>
      <c r="G6" s="6"/>
    </row>
    <row r="7" ht="42.75" spans="1:7">
      <c r="A7" s="30">
        <v>4</v>
      </c>
      <c r="B7" s="6" t="s">
        <v>225</v>
      </c>
      <c r="C7" s="6" t="s">
        <v>226</v>
      </c>
      <c r="D7" s="6">
        <v>2022.07</v>
      </c>
      <c r="E7" s="6" t="s">
        <v>227</v>
      </c>
      <c r="F7" s="31">
        <v>80500</v>
      </c>
      <c r="G7" s="6"/>
    </row>
    <row r="8" ht="42.75" spans="1:7">
      <c r="A8" s="30">
        <v>5</v>
      </c>
      <c r="B8" s="6" t="s">
        <v>228</v>
      </c>
      <c r="C8" s="6" t="s">
        <v>229</v>
      </c>
      <c r="D8" s="6">
        <v>2022.07</v>
      </c>
      <c r="E8" s="6" t="s">
        <v>230</v>
      </c>
      <c r="F8" s="31">
        <v>30000</v>
      </c>
      <c r="G8" s="6"/>
    </row>
    <row r="9" ht="30" customHeight="1" spans="1:7">
      <c r="A9" s="30">
        <v>6</v>
      </c>
      <c r="B9" s="6" t="s">
        <v>231</v>
      </c>
      <c r="C9" s="6" t="s">
        <v>232</v>
      </c>
      <c r="D9" s="6">
        <v>2022.07</v>
      </c>
      <c r="E9" s="6" t="s">
        <v>233</v>
      </c>
      <c r="F9" s="31">
        <v>54000</v>
      </c>
      <c r="G9" s="6"/>
    </row>
    <row r="10" ht="42.75" spans="1:7">
      <c r="A10" s="30">
        <v>7</v>
      </c>
      <c r="B10" s="6" t="s">
        <v>234</v>
      </c>
      <c r="C10" s="6" t="s">
        <v>235</v>
      </c>
      <c r="D10" s="6">
        <v>2022.07</v>
      </c>
      <c r="E10" s="6" t="s">
        <v>236</v>
      </c>
      <c r="F10" s="31">
        <v>28000</v>
      </c>
      <c r="G10" s="6"/>
    </row>
    <row r="11" ht="42.75" spans="1:7">
      <c r="A11" s="30">
        <v>8</v>
      </c>
      <c r="B11" s="6" t="s">
        <v>237</v>
      </c>
      <c r="C11" s="6" t="s">
        <v>238</v>
      </c>
      <c r="D11" s="6">
        <v>2022.07</v>
      </c>
      <c r="E11" s="6" t="s">
        <v>239</v>
      </c>
      <c r="F11" s="31">
        <v>41000</v>
      </c>
      <c r="G11" s="6"/>
    </row>
    <row r="12" ht="45" customHeight="1" spans="1:7">
      <c r="A12" s="30">
        <v>9</v>
      </c>
      <c r="B12" s="6" t="s">
        <v>240</v>
      </c>
      <c r="C12" s="6" t="s">
        <v>241</v>
      </c>
      <c r="D12" s="6">
        <v>2022.07</v>
      </c>
      <c r="E12" s="6" t="s">
        <v>242</v>
      </c>
      <c r="F12" s="31">
        <v>80000</v>
      </c>
      <c r="G12" s="6"/>
    </row>
    <row r="13" ht="42.75" spans="1:7">
      <c r="A13" s="30">
        <v>10</v>
      </c>
      <c r="B13" s="6" t="s">
        <v>243</v>
      </c>
      <c r="C13" s="6" t="s">
        <v>244</v>
      </c>
      <c r="D13" s="6">
        <v>2022.07</v>
      </c>
      <c r="E13" s="6" t="s">
        <v>245</v>
      </c>
      <c r="F13" s="31">
        <v>120000</v>
      </c>
      <c r="G13" s="6"/>
    </row>
    <row r="14" ht="30" customHeight="1" spans="1:7">
      <c r="A14" s="30">
        <v>11</v>
      </c>
      <c r="B14" s="6" t="s">
        <v>246</v>
      </c>
      <c r="C14" s="6" t="s">
        <v>247</v>
      </c>
      <c r="D14" s="6">
        <v>2022.07</v>
      </c>
      <c r="E14" s="6" t="s">
        <v>248</v>
      </c>
      <c r="F14" s="31">
        <v>32000</v>
      </c>
      <c r="G14" s="6"/>
    </row>
    <row r="15" ht="42.75" spans="1:7">
      <c r="A15" s="30">
        <v>12</v>
      </c>
      <c r="B15" s="6" t="s">
        <v>249</v>
      </c>
      <c r="C15" s="6" t="s">
        <v>250</v>
      </c>
      <c r="D15" s="6">
        <v>2022.07</v>
      </c>
      <c r="E15" s="6" t="s">
        <v>251</v>
      </c>
      <c r="F15" s="31">
        <v>50000</v>
      </c>
      <c r="G15" s="6"/>
    </row>
    <row r="16" ht="34" customHeight="1" spans="1:7">
      <c r="A16" s="30">
        <v>13</v>
      </c>
      <c r="B16" s="6" t="s">
        <v>252</v>
      </c>
      <c r="C16" s="6" t="s">
        <v>253</v>
      </c>
      <c r="D16" s="6">
        <v>2022.07</v>
      </c>
      <c r="E16" s="6" t="s">
        <v>254</v>
      </c>
      <c r="F16" s="31">
        <v>36000</v>
      </c>
      <c r="G16" s="5"/>
    </row>
    <row r="17" ht="48" customHeight="1" spans="1:7">
      <c r="A17" s="30">
        <v>14</v>
      </c>
      <c r="B17" s="5" t="s">
        <v>255</v>
      </c>
      <c r="C17" s="6" t="s">
        <v>256</v>
      </c>
      <c r="D17" s="6">
        <v>2022.07</v>
      </c>
      <c r="E17" s="6" t="s">
        <v>257</v>
      </c>
      <c r="F17" s="32">
        <v>69000</v>
      </c>
      <c r="G17" s="5"/>
    </row>
    <row r="18" ht="42.75" spans="1:7">
      <c r="A18" s="30">
        <v>15</v>
      </c>
      <c r="B18" s="6" t="s">
        <v>258</v>
      </c>
      <c r="C18" s="6" t="s">
        <v>259</v>
      </c>
      <c r="D18" s="6">
        <v>2022.07</v>
      </c>
      <c r="E18" s="6" t="s">
        <v>260</v>
      </c>
      <c r="F18" s="31">
        <v>64000</v>
      </c>
      <c r="G18" s="5"/>
    </row>
    <row r="19" s="26" customFormat="1" ht="30" customHeight="1" spans="1:7">
      <c r="A19" s="33" t="s">
        <v>15</v>
      </c>
      <c r="B19" s="34" t="s">
        <v>13</v>
      </c>
      <c r="C19" s="34"/>
      <c r="D19" s="34"/>
      <c r="E19" s="34"/>
      <c r="F19" s="35">
        <f>SUM(F4:F18)</f>
        <v>846500</v>
      </c>
      <c r="G19" s="36"/>
    </row>
    <row r="20" ht="30" customHeight="1" spans="1:7">
      <c r="A20" s="29" t="s">
        <v>261</v>
      </c>
      <c r="B20" s="29"/>
      <c r="C20" s="29"/>
      <c r="D20" s="29"/>
      <c r="E20" s="29"/>
      <c r="F20" s="29"/>
      <c r="G20" s="29"/>
    </row>
  </sheetData>
  <mergeCells count="3">
    <mergeCell ref="A1:G1"/>
    <mergeCell ref="A2:G2"/>
    <mergeCell ref="A20:G20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</vt:lpstr>
      <vt:lpstr>城关</vt:lpstr>
      <vt:lpstr>平梁</vt:lpstr>
      <vt:lpstr>涧池</vt:lpstr>
      <vt:lpstr>蒲溪</vt:lpstr>
      <vt:lpstr>观音河</vt:lpstr>
      <vt:lpstr>双河口</vt:lpstr>
      <vt:lpstr>铁佛寺</vt:lpstr>
      <vt:lpstr>汉阳</vt:lpstr>
      <vt:lpstr>双乳</vt:lpstr>
      <vt:lpstr>漩涡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2015-06-05T18:19:00Z</dcterms:created>
  <cp:lastPrinted>2022-07-01T02:53:00Z</cp:lastPrinted>
  <dcterms:modified xsi:type="dcterms:W3CDTF">2022-09-14T07:27:13Z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DB37C84B38C5402380CCB041BD8B3E15</vt:lpwstr>
  </property>
  <property fmtid="{D5CDD505-2E9C-101B-9397-08002B2CF9AE}" pid="3" name="KSOProductBuildVer">
    <vt:lpwstr>2052-11.1.0.12358</vt:lpwstr>
  </property>
</Properties>
</file>