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2"/>
  </bookViews>
  <sheets>
    <sheet name="汇总" sheetId="12" r:id="rId1"/>
    <sheet name="涧池" sheetId="1" r:id="rId2"/>
    <sheet name="观音河" sheetId="2" r:id="rId3"/>
    <sheet name="铁佛寺" sheetId="3" r:id="rId4"/>
    <sheet name="旋涡镇" sheetId="4" r:id="rId5"/>
    <sheet name="蒲溪镇" sheetId="5" r:id="rId6"/>
    <sheet name="平梁镇" sheetId="6" r:id="rId7"/>
    <sheet name="汉阳镇" sheetId="7" r:id="rId8"/>
    <sheet name="城关镇" sheetId="9" r:id="rId9"/>
    <sheet name="双河口" sheetId="10" r:id="rId10"/>
    <sheet name="双乳镇" sheetId="11" r:id="rId11"/>
    <sheet name="农业局" sheetId="13" r:id="rId12"/>
    <sheet name="水利局" sheetId="14" r:id="rId13"/>
  </sheets>
  <calcPr calcId="144525"/>
</workbook>
</file>

<file path=xl/sharedStrings.xml><?xml version="1.0" encoding="utf-8"?>
<sst xmlns="http://schemas.openxmlformats.org/spreadsheetml/2006/main" count="1513" uniqueCount="634">
  <si>
    <t>汉阴县2021年第四批灾后重建项目资金投资计划汇总表</t>
  </si>
  <si>
    <t>序号</t>
  </si>
  <si>
    <t>项目类别</t>
  </si>
  <si>
    <t>项目名称</t>
  </si>
  <si>
    <t>所属领域</t>
  </si>
  <si>
    <t>建设地点</t>
  </si>
  <si>
    <t>建设内容及规模</t>
  </si>
  <si>
    <t>总投资（万元）</t>
  </si>
  <si>
    <t>备注</t>
  </si>
  <si>
    <t>汇总</t>
  </si>
  <si>
    <r>
      <rPr>
        <b/>
        <sz val="14"/>
        <rFont val="宋体"/>
        <charset val="134"/>
      </rPr>
      <t>交通类共</t>
    </r>
    <r>
      <rPr>
        <b/>
        <u/>
        <sz val="14"/>
        <rFont val="宋体"/>
        <charset val="134"/>
      </rPr>
      <t xml:space="preserve"> 232 </t>
    </r>
    <r>
      <rPr>
        <b/>
        <sz val="14"/>
        <rFont val="宋体"/>
        <charset val="134"/>
      </rPr>
      <t>个，水利类共</t>
    </r>
    <r>
      <rPr>
        <b/>
        <u/>
        <sz val="14"/>
        <rFont val="宋体"/>
        <charset val="134"/>
      </rPr>
      <t xml:space="preserve"> 20 </t>
    </r>
    <r>
      <rPr>
        <b/>
        <sz val="14"/>
        <rFont val="宋体"/>
        <charset val="134"/>
      </rPr>
      <t>个</t>
    </r>
  </si>
  <si>
    <t>涧池镇</t>
  </si>
  <si>
    <r>
      <rPr>
        <sz val="12"/>
        <rFont val="宋体"/>
        <charset val="134"/>
      </rPr>
      <t xml:space="preserve">共 </t>
    </r>
    <r>
      <rPr>
        <u/>
        <sz val="12"/>
        <rFont val="宋体"/>
        <charset val="134"/>
      </rPr>
      <t xml:space="preserve">36 </t>
    </r>
    <r>
      <rPr>
        <sz val="12"/>
        <rFont val="宋体"/>
        <charset val="134"/>
      </rPr>
      <t>个</t>
    </r>
  </si>
  <si>
    <t>观音河</t>
  </si>
  <si>
    <r>
      <rPr>
        <sz val="12"/>
        <rFont val="宋体"/>
        <charset val="134"/>
        <scheme val="minor"/>
      </rPr>
      <t xml:space="preserve">共 </t>
    </r>
    <r>
      <rPr>
        <u/>
        <sz val="12"/>
        <rFont val="宋体"/>
        <charset val="134"/>
        <scheme val="minor"/>
      </rPr>
      <t xml:space="preserve"> 27 </t>
    </r>
    <r>
      <rPr>
        <sz val="12"/>
        <rFont val="宋体"/>
        <charset val="134"/>
        <scheme val="minor"/>
      </rPr>
      <t>个（交通类</t>
    </r>
    <r>
      <rPr>
        <u/>
        <sz val="12"/>
        <rFont val="宋体"/>
        <charset val="134"/>
        <scheme val="minor"/>
      </rPr>
      <t xml:space="preserve"> 23  </t>
    </r>
    <r>
      <rPr>
        <sz val="12"/>
        <rFont val="宋体"/>
        <charset val="134"/>
        <scheme val="minor"/>
      </rPr>
      <t>个</t>
    </r>
    <r>
      <rPr>
        <u/>
        <sz val="12"/>
        <rFont val="宋体"/>
        <charset val="134"/>
        <scheme val="minor"/>
      </rPr>
      <t xml:space="preserve">  128.4837  </t>
    </r>
    <r>
      <rPr>
        <sz val="12"/>
        <rFont val="宋体"/>
        <charset val="134"/>
        <scheme val="minor"/>
      </rPr>
      <t>万元，水利类</t>
    </r>
    <r>
      <rPr>
        <u/>
        <sz val="12"/>
        <rFont val="宋体"/>
        <charset val="134"/>
        <scheme val="minor"/>
      </rPr>
      <t xml:space="preserve"> 4 </t>
    </r>
    <r>
      <rPr>
        <sz val="12"/>
        <rFont val="宋体"/>
        <charset val="134"/>
        <scheme val="minor"/>
      </rPr>
      <t>个</t>
    </r>
    <r>
      <rPr>
        <u/>
        <sz val="12"/>
        <rFont val="宋体"/>
        <charset val="134"/>
        <scheme val="minor"/>
      </rPr>
      <t xml:space="preserve">  31.9243 </t>
    </r>
    <r>
      <rPr>
        <sz val="12"/>
        <rFont val="宋体"/>
        <charset val="134"/>
        <scheme val="minor"/>
      </rPr>
      <t>万元）</t>
    </r>
  </si>
  <si>
    <t>铁佛寺</t>
  </si>
  <si>
    <r>
      <rPr>
        <sz val="12"/>
        <color theme="1"/>
        <rFont val="宋体"/>
        <charset val="134"/>
        <scheme val="minor"/>
      </rPr>
      <t>交通类共</t>
    </r>
    <r>
      <rPr>
        <u/>
        <sz val="12"/>
        <color theme="1"/>
        <rFont val="宋体"/>
        <charset val="134"/>
        <scheme val="minor"/>
      </rPr>
      <t xml:space="preserve"> 41 </t>
    </r>
    <r>
      <rPr>
        <sz val="12"/>
        <color theme="1"/>
        <rFont val="宋体"/>
        <charset val="134"/>
        <scheme val="minor"/>
      </rPr>
      <t>个</t>
    </r>
  </si>
  <si>
    <t>漩涡镇</t>
  </si>
  <si>
    <r>
      <rPr>
        <sz val="12"/>
        <color theme="1"/>
        <rFont val="宋体"/>
        <charset val="134"/>
        <scheme val="minor"/>
      </rPr>
      <t>交通类共</t>
    </r>
    <r>
      <rPr>
        <u/>
        <sz val="12"/>
        <color theme="1"/>
        <rFont val="宋体"/>
        <charset val="134"/>
        <scheme val="minor"/>
      </rPr>
      <t xml:space="preserve">  6 </t>
    </r>
    <r>
      <rPr>
        <sz val="12"/>
        <color theme="1"/>
        <rFont val="宋体"/>
        <charset val="134"/>
        <scheme val="minor"/>
      </rPr>
      <t>个</t>
    </r>
  </si>
  <si>
    <t>蒲溪镇</t>
  </si>
  <si>
    <r>
      <rPr>
        <sz val="12"/>
        <rFont val="宋体"/>
        <charset val="134"/>
      </rPr>
      <t xml:space="preserve">交通类共 </t>
    </r>
    <r>
      <rPr>
        <u/>
        <sz val="12"/>
        <rFont val="宋体"/>
        <charset val="134"/>
      </rPr>
      <t>67</t>
    </r>
    <r>
      <rPr>
        <sz val="12"/>
        <rFont val="宋体"/>
        <charset val="134"/>
      </rPr>
      <t xml:space="preserve"> 个</t>
    </r>
  </si>
  <si>
    <t>平梁镇</t>
  </si>
  <si>
    <r>
      <rPr>
        <sz val="12"/>
        <rFont val="宋体"/>
        <charset val="134"/>
      </rPr>
      <t xml:space="preserve">交通类共 </t>
    </r>
    <r>
      <rPr>
        <u/>
        <sz val="12"/>
        <rFont val="宋体"/>
        <charset val="134"/>
      </rPr>
      <t>18</t>
    </r>
    <r>
      <rPr>
        <sz val="12"/>
        <rFont val="宋体"/>
        <charset val="134"/>
      </rPr>
      <t xml:space="preserve"> 个</t>
    </r>
  </si>
  <si>
    <t>汉阳镇</t>
  </si>
  <si>
    <r>
      <rPr>
        <sz val="12"/>
        <rFont val="宋体"/>
        <charset val="134"/>
      </rPr>
      <t xml:space="preserve">交通类共 </t>
    </r>
    <r>
      <rPr>
        <u/>
        <sz val="12"/>
        <rFont val="宋体"/>
        <charset val="134"/>
      </rPr>
      <t>12</t>
    </r>
    <r>
      <rPr>
        <sz val="12"/>
        <rFont val="宋体"/>
        <charset val="134"/>
      </rPr>
      <t xml:space="preserve"> 个</t>
    </r>
  </si>
  <si>
    <t>城关镇</t>
  </si>
  <si>
    <r>
      <rPr>
        <sz val="12"/>
        <color theme="1"/>
        <rFont val="宋体"/>
        <charset val="134"/>
        <scheme val="minor"/>
      </rPr>
      <t xml:space="preserve">交通类共 </t>
    </r>
    <r>
      <rPr>
        <u/>
        <sz val="12"/>
        <color theme="1"/>
        <rFont val="宋体"/>
        <charset val="134"/>
        <scheme val="minor"/>
      </rPr>
      <t>11</t>
    </r>
    <r>
      <rPr>
        <sz val="12"/>
        <color theme="1"/>
        <rFont val="宋体"/>
        <charset val="134"/>
        <scheme val="minor"/>
      </rPr>
      <t xml:space="preserve"> 个</t>
    </r>
  </si>
  <si>
    <t>双河口镇</t>
  </si>
  <si>
    <r>
      <rPr>
        <sz val="12"/>
        <color theme="1"/>
        <rFont val="宋体"/>
        <charset val="134"/>
        <scheme val="minor"/>
      </rPr>
      <t>交通类共</t>
    </r>
    <r>
      <rPr>
        <u/>
        <sz val="12"/>
        <color theme="1"/>
        <rFont val="宋体"/>
        <charset val="134"/>
        <scheme val="minor"/>
      </rPr>
      <t xml:space="preserve">  1 </t>
    </r>
    <r>
      <rPr>
        <sz val="12"/>
        <color theme="1"/>
        <rFont val="宋体"/>
        <charset val="134"/>
        <scheme val="minor"/>
      </rPr>
      <t>个</t>
    </r>
  </si>
  <si>
    <t>双乳镇</t>
  </si>
  <si>
    <r>
      <rPr>
        <sz val="12"/>
        <color theme="1"/>
        <rFont val="宋体"/>
        <charset val="134"/>
        <scheme val="minor"/>
      </rPr>
      <t xml:space="preserve">交通类共 </t>
    </r>
    <r>
      <rPr>
        <u/>
        <sz val="12"/>
        <color theme="1"/>
        <rFont val="宋体"/>
        <charset val="134"/>
        <scheme val="minor"/>
      </rPr>
      <t>17</t>
    </r>
    <r>
      <rPr>
        <sz val="12"/>
        <color theme="1"/>
        <rFont val="宋体"/>
        <charset val="134"/>
        <scheme val="minor"/>
      </rPr>
      <t xml:space="preserve"> 个</t>
    </r>
  </si>
  <si>
    <t>农业局</t>
  </si>
  <si>
    <r>
      <rPr>
        <sz val="12"/>
        <color theme="1"/>
        <rFont val="宋体"/>
        <charset val="134"/>
        <scheme val="minor"/>
      </rPr>
      <t xml:space="preserve">水利类共 </t>
    </r>
    <r>
      <rPr>
        <u/>
        <sz val="12"/>
        <color theme="1"/>
        <rFont val="宋体"/>
        <charset val="134"/>
        <scheme val="minor"/>
      </rPr>
      <t xml:space="preserve">13 </t>
    </r>
    <r>
      <rPr>
        <sz val="12"/>
        <color theme="1"/>
        <rFont val="宋体"/>
        <charset val="134"/>
        <scheme val="minor"/>
      </rPr>
      <t>个</t>
    </r>
  </si>
  <si>
    <t>水利局</t>
  </si>
  <si>
    <r>
      <rPr>
        <sz val="12"/>
        <color theme="1"/>
        <rFont val="宋体"/>
        <charset val="134"/>
        <scheme val="minor"/>
      </rPr>
      <t>水利类共</t>
    </r>
    <r>
      <rPr>
        <u/>
        <sz val="12"/>
        <color theme="1"/>
        <rFont val="宋体"/>
        <charset val="134"/>
        <scheme val="minor"/>
      </rPr>
      <t xml:space="preserve">  3 </t>
    </r>
    <r>
      <rPr>
        <sz val="12"/>
        <color theme="1"/>
        <rFont val="宋体"/>
        <charset val="134"/>
        <scheme val="minor"/>
      </rPr>
      <t>个</t>
    </r>
  </si>
  <si>
    <t>附件1</t>
  </si>
  <si>
    <t>汉阴县2021年第四批灾后重建项目资金投资计划表（交通类）</t>
  </si>
  <si>
    <r>
      <rPr>
        <b/>
        <sz val="14"/>
        <rFont val="宋体"/>
        <charset val="134"/>
      </rPr>
      <t>共</t>
    </r>
    <r>
      <rPr>
        <b/>
        <u/>
        <sz val="14"/>
        <rFont val="宋体"/>
        <charset val="134"/>
      </rPr>
      <t xml:space="preserve"> 36 </t>
    </r>
    <r>
      <rPr>
        <b/>
        <sz val="14"/>
        <rFont val="宋体"/>
        <charset val="134"/>
      </rPr>
      <t>个</t>
    </r>
  </si>
  <si>
    <t>抢修类</t>
  </si>
  <si>
    <t>涧池镇2021年王家河村灾后抢修重建项目</t>
  </si>
  <si>
    <t>交通</t>
  </si>
  <si>
    <t>王家河村八组</t>
  </si>
  <si>
    <t>公路内侧塌方长30米，宽6米，高15米，需清理垮方2700立方米。</t>
  </si>
  <si>
    <t>王家河村七组</t>
  </si>
  <si>
    <t>面板破损长36米，宽3.5米，需修复面板126平方米。</t>
  </si>
  <si>
    <t>面板悬空长11米，宽3.5米，需修复面板38.5平方米。</t>
  </si>
  <si>
    <t>王家河村六组</t>
  </si>
  <si>
    <t>面板悬空长16米，宽3.5米，需修复面板56平方米。公路外侧需修挡坎长16米，宽1米，高5米，砌挡坎80立方米。</t>
  </si>
  <si>
    <t>王家河村二组</t>
  </si>
  <si>
    <t>面板塌陷长16米，宽3.5米，需修复面板56平方米。</t>
  </si>
  <si>
    <t>王家河村十组</t>
  </si>
  <si>
    <t>两处面板悬空共16米，宽3米，需修复面板48平方米。</t>
  </si>
  <si>
    <t>面板损毁、塌陷长82米，宽3米，需修复面板246平方米。</t>
  </si>
  <si>
    <t>公路内侧垮方长30米，宽5米，高8米，需清方1200立方米。</t>
  </si>
  <si>
    <t>王家河村九组</t>
  </si>
  <si>
    <t>面板悬空长8米，宽3米，需修复面板24平方米。</t>
  </si>
  <si>
    <t>伍连胜房前公路面板垮塌，需砌挡坎长35米，宽1米，高3米，合计105立方米。</t>
  </si>
  <si>
    <t>十组老庄子两处路面塌陷，需砌挡坎外坎滑坡，长81米，宽1米，高4米，合计324立方米。</t>
  </si>
  <si>
    <t>王家河村</t>
  </si>
  <si>
    <t>村部对面公路外侧垮塌，需砌挡坎长58米，宽1.2米，高7米，合计487.2立方米。</t>
  </si>
  <si>
    <t>十组路口公路内侧垮塌滑坡，需砌挡坎长39米，宽1米，高2.7米，合计105.3立方米。</t>
  </si>
  <si>
    <t>王家河村四组</t>
  </si>
  <si>
    <t>四组公路内侧滑坡，外侧垮塌，需砌挡坎长59米，宽1米，高4米，合计236立方米。清方2590立方米。</t>
  </si>
  <si>
    <t>王家河村五组</t>
  </si>
  <si>
    <t>五组路面塌陷，外侧滑坡，面板损毁，需修复面板长8米，宽3.5米，合计28平方米。</t>
  </si>
  <si>
    <t>九组两处公路外侧垮塌，需砌挡坎长18米，宽1米，高4米，合计72立方米。</t>
  </si>
  <si>
    <t>七组两处公路外侧垮塌，需砌挡坎长12米，宽1米，高3.5米，合计42立方米。</t>
  </si>
  <si>
    <t>涧池镇2021年麻柳村灾后抢修重建项目</t>
  </si>
  <si>
    <t>麻柳村八组</t>
  </si>
  <si>
    <t>八组路基下沉，面板损毁，需修复面板35平方米。</t>
  </si>
  <si>
    <t>麻柳村九组</t>
  </si>
  <si>
    <t>九组路基下沉，面板损毁，需修复面板24平方米。</t>
  </si>
  <si>
    <t>麻柳村六组</t>
  </si>
  <si>
    <t>六组路基下沉，面板损毁。需修复面板长31米，宽4.5米，合计139.5平方米。</t>
  </si>
  <si>
    <t>麻柳村二组</t>
  </si>
  <si>
    <t>二组路基下沉，面板塌陷，需修复面板长28米， 宽4米，合计112平方米。</t>
  </si>
  <si>
    <t>二组公路外侧滑坡，面板损毁，需修复面板长21米，宽2米，合计42平方米。</t>
  </si>
  <si>
    <t>麻柳村一组</t>
  </si>
  <si>
    <t>一组公路外侧滑坡，需砌挡坎长20米，宽1米，高3米，合计60立方米。</t>
  </si>
  <si>
    <t>一组谢祖旺房后公路外侧垮塌，需砌挡坎长14米，宽1米，高3米，合计42立方米。</t>
  </si>
  <si>
    <t>九组路基下沉，面板损坏，需修复面板长9米，宽4米，合计36平方米。</t>
  </si>
  <si>
    <t>麻柳村七组</t>
  </si>
  <si>
    <t>七组颜付芝房前公路外侧滑坡，需砌挡坎长12米，宽1米，高2米，合计24立方米。</t>
  </si>
  <si>
    <t>九组关家沟水毁，需砌挡坎长8.2米，宽1.1米，高3米，合计27.06立方米。</t>
  </si>
  <si>
    <t>九组保管室处垮塌，面板损毁，需砌挡坎长20米，宽3.5米，高8米，合计560立方米。需修复面板长12米，宽3.5米，合计42平方米。</t>
  </si>
  <si>
    <t>九组龙柏松树扒处水毁，需砌挡砍长14.5米，长1.1米，高3.5米，合计55.83立方米；需修复面板长12米，宽3.5米，合计42平方米。</t>
  </si>
  <si>
    <t>八组拦河坝处水毁，面板悬空，需砌挡坎长15米，宽3.3米，高1.1米，合计54.45立方米，需修复面板长15米，宽3.5米，合计49.5平方米。</t>
  </si>
  <si>
    <t>八组王家沟处水毁，需砌挡坎长15米，宽2米，高12米，合计360立方米。</t>
  </si>
  <si>
    <t>涧池镇2021年五坪村灾后抢修重建项目</t>
  </si>
  <si>
    <t>五坪村九组</t>
  </si>
  <si>
    <t>九组余忠奎侧面公路外侧垮塌，内侧滑坡，外侧需砌挡坎外长36米，宽1.2米，高8米，合计345.6立方米；内侧需砌挡砍36米，宽1.2米，高6米，合计259.2立方米。</t>
  </si>
  <si>
    <t>涧池镇2021年仁河村灾后抢修重建项目</t>
  </si>
  <si>
    <t>仁河村七组</t>
  </si>
  <si>
    <t>七组公路外侧垮塌，需砌挡坎长11米，宽1米，高2.5米，合计27.5立方米。</t>
  </si>
  <si>
    <t>七组面板损毁，需修复面板长8米，宽3.5米，合计28平方米。</t>
  </si>
  <si>
    <t>仁河村六组</t>
  </si>
  <si>
    <t>六组公路外侧垮塌，需砌挡坎长19米，宽1米，高3米，合计57立方米。</t>
  </si>
  <si>
    <t>仁河村三组</t>
  </si>
  <si>
    <t>三组公路内侧滑坡，需砌挡坎长20米，宽1米，高3米，合计60立方米。</t>
  </si>
  <si>
    <t>观音河镇2021年第四批灾后重建项目资金投资计划表</t>
  </si>
  <si>
    <t>共27个（交通类23个128.4837万元，水利类4个31.9243）</t>
  </si>
  <si>
    <t>观音河三组路修复</t>
  </si>
  <si>
    <t>交通类</t>
  </si>
  <si>
    <t>三组排沙洞</t>
  </si>
  <si>
    <t>M7.5浆砌石22m挡坎60m³、片石砼88m³、石渣回填80m³、C30面板15㎡</t>
  </si>
  <si>
    <t>产业园</t>
  </si>
  <si>
    <t>合心村四组路修复</t>
  </si>
  <si>
    <t>谢家垭</t>
  </si>
  <si>
    <t>M浆砌石挡坎306m³、石渣240m³、排水沟砼36m³、C30面板350㎡、清土方4950m³</t>
  </si>
  <si>
    <t>安置点</t>
  </si>
  <si>
    <t>合心村三组路修复</t>
  </si>
  <si>
    <t>檬子树梁</t>
  </si>
  <si>
    <t>M7.5浆砌石挡坎240m³、石渣回填120m³、C30面板300㎡、C20排水沟100m</t>
  </si>
  <si>
    <t>通镇路</t>
  </si>
  <si>
    <t>谭海兴房</t>
  </si>
  <si>
    <t>M7.5浆砌石挡坎48m³</t>
  </si>
  <si>
    <t>蚕室后</t>
  </si>
  <si>
    <t>M7.5浆砌石挡坎3处70m³</t>
  </si>
  <si>
    <t>合心村六组路修复</t>
  </si>
  <si>
    <t>卜家湾</t>
  </si>
  <si>
    <t>M7.5浆砌石挡坎3处149m³、◎80cm涵管6m</t>
  </si>
  <si>
    <t>通村路</t>
  </si>
  <si>
    <t>合心村一组路修复</t>
  </si>
  <si>
    <t>交叉口</t>
  </si>
  <si>
    <t>M7.5浆砌石挡坎72m³、◎80cm涵管6m、清边坡90m³</t>
  </si>
  <si>
    <t>通组路</t>
  </si>
  <si>
    <t>水田村五组路修复</t>
  </si>
  <si>
    <t>堰沟</t>
  </si>
  <si>
    <t>M7.5浆砌石挡坎97m³</t>
  </si>
  <si>
    <t>药王村十组桥修复</t>
  </si>
  <si>
    <t>涧长沟</t>
  </si>
  <si>
    <t>钢筋砼平板桥延伸10m</t>
  </si>
  <si>
    <t>药王村1组桥修复</t>
  </si>
  <si>
    <t>斗沟口</t>
  </si>
  <si>
    <t>平板桥浆砌石挡坎80m³/面板钢筋砼40㎡等</t>
  </si>
  <si>
    <t>药王村便民桥修复</t>
  </si>
  <si>
    <t>庙沟</t>
  </si>
  <si>
    <t>钟瑞宝房下浆砌石挡坎78m³</t>
  </si>
  <si>
    <t>药王村道路修复</t>
  </si>
  <si>
    <t>M7.5浆砌石挡坎3处80m³、◎80cm涵管6m</t>
  </si>
  <si>
    <t>义兴10-11组路修复</t>
  </si>
  <si>
    <t>金竹沟</t>
  </si>
  <si>
    <t>M7.5浆砌石挡坎4处76m³、◎80cm涵管6m</t>
  </si>
  <si>
    <t>义兴村二组路修复</t>
  </si>
  <si>
    <t>贺家山</t>
  </si>
  <si>
    <t>M7.5浆砌石挡坎2处150m³</t>
  </si>
  <si>
    <t>观音河村道路修复</t>
  </si>
  <si>
    <t>黄板坡水田</t>
  </si>
  <si>
    <t>M7.5浆砌石挡坎7处310m³、◎80cm涵管6m、C30面板3处190㎡</t>
  </si>
  <si>
    <t>通县路</t>
  </si>
  <si>
    <t>中坪村一组路修复</t>
  </si>
  <si>
    <t>猪圈沟</t>
  </si>
  <si>
    <t>徐观兵院坝M7.5浆砌石挡坎2处250m³、C30面板3处60㎡</t>
  </si>
  <si>
    <t>中坪村四组路修复</t>
  </si>
  <si>
    <t>石灰沟</t>
  </si>
  <si>
    <t>丁林培魔芋地外M7.5浆砌石挡坎81m³</t>
  </si>
  <si>
    <t>猪圈沟道路修复</t>
  </si>
  <si>
    <t>一组猪圈沟道路</t>
  </si>
  <si>
    <t>浆砌石挡坎380.1m³、C30钢筋砼6.4面板，回填150m³</t>
  </si>
  <si>
    <t>三组石灰沟道路修复</t>
  </si>
  <si>
    <t>三组石灰沟道路浆砌石挡坎</t>
  </si>
  <si>
    <t>浆砌石挡坎118.4m³</t>
  </si>
  <si>
    <t>七组产业道路修复</t>
  </si>
  <si>
    <t>七组产业道路</t>
  </si>
  <si>
    <t>浆砌石挡坎59.2m³，路基回填56m³</t>
  </si>
  <si>
    <t>产业路</t>
  </si>
  <si>
    <t>六组安置点水毁道路修复</t>
  </si>
  <si>
    <t>六组安置点</t>
  </si>
  <si>
    <t>浆砌石挡坎48.3m³，土石回填30m³，C30钢筋砼面板3m³</t>
  </si>
  <si>
    <t>水毁道路修复</t>
  </si>
  <si>
    <t>谭财佳对门</t>
  </si>
  <si>
    <t>浆砌石挡坎41m³</t>
  </si>
  <si>
    <t>龙王庙安置点</t>
  </si>
  <si>
    <t>C20面板35m³</t>
  </si>
  <si>
    <t>一组堤防
修复</t>
  </si>
  <si>
    <t>水利类</t>
  </si>
  <si>
    <t>村部广场、丁林培门前、丁仕勇田</t>
  </si>
  <si>
    <t>M7.5浆砌石129.1m³，堤防基础M10片石36.8m³，栏杆40M</t>
  </si>
  <si>
    <t>堤防</t>
  </si>
  <si>
    <t>五组
二姑洞安置点堤防修复</t>
  </si>
  <si>
    <t>安置点桥</t>
  </si>
  <si>
    <t>堤防基础M10片石216m³，M7.5浆砌石134.3m³，</t>
  </si>
  <si>
    <t>八组排洪道</t>
  </si>
  <si>
    <t>西沟水厂、龙王庙、猕猴桃园、西沟</t>
  </si>
  <si>
    <t>M7.5浆砌石270.7m³，φ100管涵4M，钢筋砼盖板11.5m³</t>
  </si>
  <si>
    <t>排洪设施</t>
  </si>
  <si>
    <t>二组提防</t>
  </si>
  <si>
    <t>码头田</t>
  </si>
  <si>
    <t>M7.5浆砌石81.5m³</t>
  </si>
  <si>
    <t>汉阴县2021年第四批灾后重建项目资金投资计划表</t>
  </si>
  <si>
    <t>共41个</t>
  </si>
  <si>
    <t>铁佛寺镇2021年铜钱村灾后抢修重建项目</t>
  </si>
  <si>
    <t>铜钱村八组</t>
  </si>
  <si>
    <t>八组路基下沉，外侧垮塌，面板破损，需砌挡砍长21米，宽1.5米，高5米；需修复面板长21米，宽3.5米。</t>
  </si>
  <si>
    <t>铜钱村九组</t>
  </si>
  <si>
    <t>九组两处路基下沉，面板破损，需修复面板长28米，宽3.5米。</t>
  </si>
  <si>
    <t>铜钱村七组</t>
  </si>
  <si>
    <t>七组路基下沉，面板破损，需修复面板长50米，宽3.5米。</t>
  </si>
  <si>
    <t>铜钱村六组</t>
  </si>
  <si>
    <t>六组毛沟洞口路基下沉，面板破损，需修复面板长13米，宽3.5米。</t>
  </si>
  <si>
    <t>铜钱村五组</t>
  </si>
  <si>
    <t>五组安学地房前路基下沉，面板破损，需修复面板长25米，宽3.5米。</t>
  </si>
  <si>
    <t>铜钱村三组</t>
  </si>
  <si>
    <t>三组便民桥旁公路外侧垮塌，面板悬空，需砌挡砍长5米，宽1米，高3米。</t>
  </si>
  <si>
    <t>铁佛寺镇2021年合一村灾后抢修重建项目</t>
  </si>
  <si>
    <t>合一村十组</t>
  </si>
  <si>
    <t>十组公路外侧垮塌，面板悬空，需砌挡砍长8米，宽1.2米，高6.5米。</t>
  </si>
  <si>
    <t>十组金家沟公路外侧垮塌，面板悬空，需砌挡砍长8米，宽1.2米，高5米。</t>
  </si>
  <si>
    <t>合一村七组</t>
  </si>
  <si>
    <t>七组安置点公路外侧垮塌，面板悬空，需砌挡砍长10米，宽1米，高6米。</t>
  </si>
  <si>
    <t>七组路基下沉，面板损毁，需修复面板长40米，宽3.5米。</t>
  </si>
  <si>
    <t>合一村八组</t>
  </si>
  <si>
    <t>八组公路外侧垮塌，面板悬空，需砌挡砍长8米，宽1.2米，高7米。</t>
  </si>
  <si>
    <t>铁佛寺镇2021年高峰村灾后抢修重建项目</t>
  </si>
  <si>
    <t>高峰村六组</t>
  </si>
  <si>
    <t>六组范家沟路基下沉，面板损毁，公路内侧滑坡，需砌挡砍长15米，宽1.2米，高4米；需修复面板长20米，宽3.5米。</t>
  </si>
  <si>
    <t>六组王大进房前公路内侧滑坡，需砌挡砍长16米，宽1.2米，高3米。</t>
  </si>
  <si>
    <t>六组水厂外路基下沉，面板损毁，公路外侧滑坡，需砌挡砍长41米，宽1米，高2.5米；需修复面板长41米，宽3.5米。</t>
  </si>
  <si>
    <t>高峰村七组</t>
  </si>
  <si>
    <t>七组黑沟路基下沉，面板损毁，需修复面板长30米，宽3.5米。</t>
  </si>
  <si>
    <t>高峰村九组</t>
  </si>
  <si>
    <t>九组司家沟两处公路内侧滑坡、垮方，需清理垮方1100立方米。</t>
  </si>
  <si>
    <t>九组路基下沉，面板损毁，需修复面板长30米，宽3.5米。</t>
  </si>
  <si>
    <t>铁佛寺镇2021年四合村灾后抢修重建项目</t>
  </si>
  <si>
    <t>四合村一组</t>
  </si>
  <si>
    <t>一组郑传友房屋侧面公路外侧垮塌，需砌挡砍长8米，宽1米，高6米。</t>
  </si>
  <si>
    <t>四合村三组</t>
  </si>
  <si>
    <t>三组冯正斌房前公路外侧垮塌，需砌挡砍长6米，宽1米，高6米。</t>
  </si>
  <si>
    <t>铁佛寺镇2021年安坪村灾后抢修重建项目</t>
  </si>
  <si>
    <t>安坪村四组</t>
  </si>
  <si>
    <t>四组石泉沟6处路基下沉，面板塌陷、损毁，公路外侧滑坡，需砌挡砍长27米，宽1米，高3米；需修复面板长125米，宽3.5米。</t>
  </si>
  <si>
    <t>四组石泉沟脑3处路基下沉，面板塌陷、损毁，需修复面板长102米，宽3.5米。</t>
  </si>
  <si>
    <t>安坪村二组</t>
  </si>
  <si>
    <t>二组老院子公路外侧垮塌，需砌挡砍长19米，宽1米，高3.5米。</t>
  </si>
  <si>
    <t>安坪村五组</t>
  </si>
  <si>
    <t>五组刘贤刚房前路基下沉，面板塌陷、损毁，需修复面板长36米，宽3.5米。</t>
  </si>
  <si>
    <t>五组沈兰富房后路基下沉，面板损毁，需修复面板长41米，宽3.5米。</t>
  </si>
  <si>
    <t>安坪村八组</t>
  </si>
  <si>
    <t>八组老扒沟公路外侧滑坡、塌陷，路基下沉，面板损毁，需砌挡砍长75米，宽1米，高5米；需修复面板长75米，宽3.5米。</t>
  </si>
  <si>
    <t>铁佛寺镇2021年双喜村灾后抢修重建项目</t>
  </si>
  <si>
    <t>双喜村四组</t>
  </si>
  <si>
    <t>四组公路外侧垮塌，需砌挡砍长7米，宽1.5米，高8米。</t>
  </si>
  <si>
    <t>双喜村二组</t>
  </si>
  <si>
    <t>二组公路外侧垮塌6处，需砌挡砍长54米，宽1米，高4.5米。桥2座</t>
  </si>
  <si>
    <t>双喜村三组</t>
  </si>
  <si>
    <t>三组公路外侧垮塌，需砌挡砍长21米，宽1.2米，高5米。</t>
  </si>
  <si>
    <t>铁佛寺镇2021年集中村灾后抢修重建项目</t>
  </si>
  <si>
    <t>集中村六组</t>
  </si>
  <si>
    <t>六组路基下沉，面板破损，需砌挡砍长13米，宽1米，高3米。需修复面板长13米，宽3.5米。</t>
  </si>
  <si>
    <t>集中村五组</t>
  </si>
  <si>
    <t>五组路基下沉，面板破损，需修复面板长115米，宽3.5米。</t>
  </si>
  <si>
    <t>集中村四组</t>
  </si>
  <si>
    <t>四组路基下沉，面板破损2处，需修复面板长23米，宽3.5米。</t>
  </si>
  <si>
    <t>铁佛寺镇2021年长沟村灾后抢修重建项目</t>
  </si>
  <si>
    <t>长沟村四组</t>
  </si>
  <si>
    <t>四组路基下沉，面板破损2处，需修复面板长35米，宽3.5米。</t>
  </si>
  <si>
    <t>四组路基下沉，面板破损2处，需砌挡砍长75米，宽1米，高3米。需修复面板长75米，宽3.5米。</t>
  </si>
  <si>
    <t>长沟村三组</t>
  </si>
  <si>
    <t>三组路基下沉，面板破损2处，需修复面板长15米，宽3.5米，涵管4米。</t>
  </si>
  <si>
    <t>长沟村一组</t>
  </si>
  <si>
    <t>一组路基下沉，面板破损3处，需修复面板长75米，宽3.5米，涵管4米。</t>
  </si>
  <si>
    <t>一组公路外侧垮塌，面板悬空，需砌挡砍长40米，宽1米，高4米；需修复面板长40米，宽3.5米。</t>
  </si>
  <si>
    <t>三组公路外侧垮塌，需砌挡砍长37米，宽1米，高3米。</t>
  </si>
  <si>
    <t>双喜村七组</t>
  </si>
  <si>
    <t>七组路基下沉5处，外侧垮塌，面板破损，需砌挡砍长241米，宽1.2米，高6米；需修复面板长241米，宽3.5米。</t>
  </si>
  <si>
    <t>铁佛寺镇2021年李庄村灾后抢修重建项目</t>
  </si>
  <si>
    <t>李庄村十二组</t>
  </si>
  <si>
    <t>十二组公路外侧垮塌4处，需砌挡砍长90米，宽1.2米，高6米。内需砌挡砍长21米，宽1米，高1.5米.</t>
  </si>
  <si>
    <t>李庄村十四组</t>
  </si>
  <si>
    <t>十四组公路外侧垮塌2处，需砌挡砍长11米，宽1米，高3米。</t>
  </si>
  <si>
    <t>李庄村十一组</t>
  </si>
  <si>
    <t>十一组公路外侧垮塌2处，需砌挡砍长17米，宽1米，高3米。</t>
  </si>
  <si>
    <t>共6个</t>
  </si>
  <si>
    <t>塔岭村至渭河村主干线</t>
  </si>
  <si>
    <t>塔岭村</t>
  </si>
  <si>
    <t>浆砌挡墙：360m³，路面修复：200㎡，</t>
  </si>
  <si>
    <t>上七镇原松河村路</t>
  </si>
  <si>
    <t>上七村</t>
  </si>
  <si>
    <t>面板修复：191㎡，涵管：6*1m</t>
  </si>
  <si>
    <t>联合路口-群英联合交界</t>
  </si>
  <si>
    <t>群英村</t>
  </si>
  <si>
    <t>1-4盖板涵</t>
  </si>
  <si>
    <t>梓中村九组-梓中村三组</t>
  </si>
  <si>
    <t>梓中村</t>
  </si>
  <si>
    <t>（6处）路面修复：589.95㎡，水沟：118m，涵管：6</t>
  </si>
  <si>
    <t>漩涡镇龙泉村七、八组长天池至一组堰塘湾硬化道路工程</t>
  </si>
  <si>
    <t>龙泉村</t>
  </si>
  <si>
    <t>路面修复:230㎡，浆砌石挡墙：211m³，水沟：22m</t>
  </si>
  <si>
    <t>渭河村2组通组路</t>
  </si>
  <si>
    <t>渭河村</t>
  </si>
  <si>
    <t>浆砌挡墙：110m³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</si>
  <si>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67 </t>
    </r>
    <r>
      <rPr>
        <b/>
        <sz val="12"/>
        <rFont val="宋体"/>
        <charset val="134"/>
      </rPr>
      <t>个</t>
    </r>
  </si>
  <si>
    <t>道路抢修</t>
  </si>
  <si>
    <t>芹菜沟8组堰塘外侧（徐家院子）面板悬空</t>
  </si>
  <si>
    <r>
      <rPr>
        <sz val="11"/>
        <rFont val="宋体"/>
        <charset val="134"/>
        <scheme val="minor"/>
      </rPr>
      <t>外侧浆砌石长11m，高5m，底宽1.4m，顶宽0.8m，方量60.5</t>
    </r>
    <r>
      <rPr>
        <sz val="11"/>
        <rFont val="宋体"/>
        <charset val="134"/>
      </rPr>
      <t>㎥</t>
    </r>
  </si>
  <si>
    <t>芹菜沟3组凉水井</t>
  </si>
  <si>
    <t>外侧悬空长16米，高1m，底宽0.8m，顶宽0.6m，方量11.2㎥</t>
  </si>
  <si>
    <t>芹菜沟4组村部门前</t>
  </si>
  <si>
    <t>外侧悬空长10米，高1m，底宽0.8m，顶宽0.6m，方量7㎥</t>
  </si>
  <si>
    <t>芹菜沟4组安置点门前</t>
  </si>
  <si>
    <t>外侧悬空长22米，高1m，底宽0.8m，顶宽0.6m，方量15.4㎥</t>
  </si>
  <si>
    <t>天星村路口管网检修口对面面板悬空</t>
  </si>
  <si>
    <r>
      <rPr>
        <sz val="11"/>
        <rFont val="宋体"/>
        <charset val="134"/>
        <scheme val="minor"/>
      </rPr>
      <t>外侧浆砌石长8m，高3m，底宽1.2m，顶宽0.8m，方量24</t>
    </r>
    <r>
      <rPr>
        <sz val="14"/>
        <rFont val="宋体"/>
        <charset val="134"/>
      </rPr>
      <t>㎥</t>
    </r>
  </si>
  <si>
    <t>天星村2组三河口面板悬空</t>
  </si>
  <si>
    <r>
      <rPr>
        <sz val="11"/>
        <rFont val="宋体"/>
        <charset val="134"/>
        <scheme val="minor"/>
      </rPr>
      <t>外侧浆砌石长11m，高2.5m，底宽1.2m，顶宽0.8m，方量22</t>
    </r>
    <r>
      <rPr>
        <sz val="14"/>
        <rFont val="宋体"/>
        <charset val="134"/>
      </rPr>
      <t>㎥</t>
    </r>
  </si>
  <si>
    <t>天星1组邝贤安下侧</t>
  </si>
  <si>
    <t>山体垮方形成堰塞湖，河道清理5000㎥</t>
  </si>
  <si>
    <t>天星1组面板毁损</t>
  </si>
  <si>
    <r>
      <rPr>
        <sz val="11"/>
        <rFont val="宋体"/>
        <charset val="134"/>
        <scheme val="minor"/>
      </rPr>
      <t>面板破除（含外运）、面板重新浇筑49</t>
    </r>
    <r>
      <rPr>
        <sz val="11"/>
        <rFont val="Microsoft YaHei"/>
        <charset val="134"/>
      </rPr>
      <t>㎡</t>
    </r>
  </si>
  <si>
    <t>天星5组</t>
  </si>
  <si>
    <t>已完工</t>
  </si>
  <si>
    <t>天星6组安置点门前面板塌陷</t>
  </si>
  <si>
    <r>
      <rPr>
        <sz val="11"/>
        <rFont val="宋体"/>
        <charset val="134"/>
        <scheme val="minor"/>
      </rPr>
      <t>面板破除（含外运）、面板重新浇筑105㎡、挖土（含外运）、砂砾石回填路基、C15砼垫层10㎝、水稳层15</t>
    </r>
    <r>
      <rPr>
        <sz val="11"/>
        <rFont val="Microsoft YaHei"/>
        <charset val="134"/>
      </rPr>
      <t>㎝、</t>
    </r>
  </si>
  <si>
    <t>天星7组文期进住处上边</t>
  </si>
  <si>
    <r>
      <rPr>
        <sz val="11"/>
        <rFont val="宋体"/>
        <charset val="134"/>
        <scheme val="minor"/>
      </rPr>
      <t>外侧浆砌石长42m，高6m，底宽1.5m，顶宽0.8m，方量289.8</t>
    </r>
    <r>
      <rPr>
        <sz val="14"/>
        <rFont val="宋体"/>
        <charset val="134"/>
      </rPr>
      <t>㎥</t>
    </r>
  </si>
  <si>
    <t>天星村东沟路口</t>
  </si>
  <si>
    <r>
      <rPr>
        <sz val="11"/>
        <rFont val="宋体"/>
        <charset val="134"/>
        <scheme val="minor"/>
      </rPr>
      <t>外侧浆砌石长17m，高1.2m，底宽0.8m，顶宽0.6m，方量14.28</t>
    </r>
    <r>
      <rPr>
        <sz val="14"/>
        <rFont val="宋体"/>
        <charset val="134"/>
      </rPr>
      <t>㎥</t>
    </r>
  </si>
  <si>
    <t>盘龙13组磨儿沟大道路整体垮塌23米</t>
  </si>
  <si>
    <r>
      <rPr>
        <sz val="11"/>
        <rFont val="宋体"/>
        <charset val="134"/>
        <scheme val="minor"/>
      </rPr>
      <t>外侧浆砌石长23m，高10m，底宽3m，顶宽0.8m，方量437</t>
    </r>
    <r>
      <rPr>
        <sz val="14"/>
        <rFont val="宋体"/>
        <charset val="134"/>
      </rPr>
      <t>㎥</t>
    </r>
    <r>
      <rPr>
        <sz val="14"/>
        <rFont val="Arial Unicode MS"/>
        <charset val="134"/>
      </rPr>
      <t>；</t>
    </r>
    <r>
      <rPr>
        <sz val="11"/>
        <rFont val="Arial Unicode MS"/>
        <charset val="134"/>
      </rPr>
      <t>砂砾石回填路基</t>
    </r>
    <r>
      <rPr>
        <sz val="11"/>
        <rFont val="宋体"/>
        <charset val="134"/>
      </rPr>
      <t>463㎥</t>
    </r>
    <r>
      <rPr>
        <sz val="11"/>
        <rFont val="Arial Unicode MS"/>
        <charset val="134"/>
      </rPr>
      <t>、</t>
    </r>
    <r>
      <rPr>
        <sz val="11"/>
        <rFont val="宋体"/>
        <charset val="134"/>
      </rPr>
      <t>C15砼垫层10㎝、水稳层15㎝、</t>
    </r>
  </si>
  <si>
    <t>盘龙13组三岔口</t>
  </si>
  <si>
    <r>
      <rPr>
        <sz val="11"/>
        <rFont val="宋体"/>
        <charset val="134"/>
        <scheme val="minor"/>
      </rPr>
      <t>外侧浆砌石长18m，高3m，底宽1.2m，顶宽0.8m，方量54</t>
    </r>
    <r>
      <rPr>
        <sz val="14"/>
        <rFont val="宋体"/>
        <charset val="134"/>
      </rPr>
      <t>㎥</t>
    </r>
  </si>
  <si>
    <t>盘龙13组肖经海坎下</t>
  </si>
  <si>
    <t>面板毁损长18米，看3.5米，需破除、外运，重新浇筑面板</t>
  </si>
  <si>
    <t>盘龙17组谢传松下侧</t>
  </si>
  <si>
    <r>
      <rPr>
        <sz val="11"/>
        <rFont val="宋体"/>
        <charset val="134"/>
        <scheme val="minor"/>
      </rPr>
      <t>外侧浆砌石长35m，高3m，底宽2.5m，顶宽0.8m，方量173.25</t>
    </r>
    <r>
      <rPr>
        <sz val="14"/>
        <rFont val="宋体"/>
        <charset val="134"/>
      </rPr>
      <t>㎥</t>
    </r>
    <r>
      <rPr>
        <sz val="14"/>
        <rFont val="Arial Unicode MS"/>
        <charset val="134"/>
      </rPr>
      <t>；</t>
    </r>
    <r>
      <rPr>
        <sz val="11"/>
        <rFont val="Arial Unicode MS"/>
        <charset val="134"/>
      </rPr>
      <t>清理垮方</t>
    </r>
    <r>
      <rPr>
        <sz val="11"/>
        <rFont val="宋体"/>
        <charset val="134"/>
      </rPr>
      <t>800㎥</t>
    </r>
  </si>
  <si>
    <t>盘龙4组虎心桥</t>
  </si>
  <si>
    <t>内侧浆砌石40m，高2.5m，底宽2.5m，顶宽1m，方量175㎥</t>
  </si>
  <si>
    <t>盘龙10组李家老屋</t>
  </si>
  <si>
    <r>
      <rPr>
        <sz val="11"/>
        <rFont val="宋体"/>
        <charset val="134"/>
        <scheme val="minor"/>
      </rPr>
      <t>外侧浆砌石长14m，高1.5m，底宽0.8m，顶宽0.6m，方量14.7</t>
    </r>
    <r>
      <rPr>
        <sz val="11"/>
        <rFont val="宋体"/>
        <charset val="134"/>
      </rPr>
      <t>㎥</t>
    </r>
    <r>
      <rPr>
        <sz val="11"/>
        <rFont val="Arial Unicode MS"/>
        <charset val="134"/>
      </rPr>
      <t>；水泥涵</t>
    </r>
    <r>
      <rPr>
        <sz val="11"/>
        <rFont val="宋体"/>
        <charset val="134"/>
      </rPr>
      <t>50</t>
    </r>
    <r>
      <rPr>
        <sz val="11"/>
        <rFont val="SimSun"/>
        <charset val="134"/>
      </rPr>
      <t>㎜</t>
    </r>
    <r>
      <rPr>
        <sz val="11"/>
        <rFont val="宋体"/>
        <charset val="134"/>
      </rPr>
      <t>2根；面板破除、清运、浇筑56</t>
    </r>
    <r>
      <rPr>
        <sz val="11"/>
        <rFont val="SimSun"/>
        <charset val="134"/>
      </rPr>
      <t>㎡</t>
    </r>
  </si>
  <si>
    <t>盘龙4组莆田路主干道</t>
  </si>
  <si>
    <t>外侧浆砌石10m，高4.5m，底宽1.5m，顶宽0.8m，方量51.75㎥</t>
  </si>
  <si>
    <t>2组邱吉利门前</t>
  </si>
  <si>
    <t>外挡墙长50m，均高5.0m，顶宽0.8m，底宽2.0m，方量350m³；破除及修复路面长40m，宽3.5m，140㎡</t>
  </si>
  <si>
    <t>2组喻明富</t>
  </si>
  <si>
    <t>外侧垮塌27m，均高3.0m，顶0.8m，底宽1.5m，方量93.15m³；路基下沉，面板需破除修复，长34m，宽3.5m</t>
  </si>
  <si>
    <t>二次破损，范围扩大</t>
  </si>
  <si>
    <t>2组邱发透屋后</t>
  </si>
  <si>
    <t>管涵水毁修复，破除原路基路面，管涵改1.8m盖板涵，长6m，高2m，面板破除修复长12m，宽3.5m，挖方48m³</t>
  </si>
  <si>
    <t>4组李成弟门前</t>
  </si>
  <si>
    <t>路基下沉，外挡墙长26m，均高2.5m，顶宽0.8m，底宽1.3m，方量68.25m³</t>
  </si>
  <si>
    <t>4组石业刚门前</t>
  </si>
  <si>
    <t>路基下沉，外挡墙长10m，均高3m，顶宽0.8m，底宽1.5m，方量34.5m³</t>
  </si>
  <si>
    <t>5组蚕食后</t>
  </si>
  <si>
    <t>路基下沉，外挡墙长18m，均高2.5m，顶宽0.8m，底宽1.3m，方量47.25m³</t>
  </si>
  <si>
    <t>5组李成奎门前</t>
  </si>
  <si>
    <t>路基下沉，外挡墙长14m，均高3.0m，顶宽0.8m，底宽1.5m，方量48.3m³</t>
  </si>
  <si>
    <t>5组文尚发屋后</t>
  </si>
  <si>
    <t>路基下沉，外挡墙长16m，均高2.5m，顶宽0.8m，底宽1.3m，方量42m³</t>
  </si>
  <si>
    <t>5组安置点门前</t>
  </si>
  <si>
    <t>路基下沉，外挡墙长22m，均高3.0m，顶宽0.8m，底宽1.5m，方量75.9m³</t>
  </si>
  <si>
    <t>1组垮塌大石头处</t>
  </si>
  <si>
    <t>破除岩石清运，预估1万元；面板破除及修复长11.3m，宽3.5m</t>
  </si>
  <si>
    <t>房后滑坡</t>
  </si>
  <si>
    <t>1组陈启本门前</t>
  </si>
  <si>
    <t>路面破除及修复长10.5m，宽3.5m；外挡墙长10.5m，均高3.0m，顶宽0.8m，底宽1.5m，方量</t>
  </si>
  <si>
    <t>水毁道路</t>
  </si>
  <si>
    <t>七组胡学林屋旁</t>
  </si>
  <si>
    <t>外挡墙长22m，均高5.0m，顶宽0.8m，底宽2.0m，方量154m³</t>
  </si>
  <si>
    <t>七组变压器下</t>
  </si>
  <si>
    <t>外挡墙长5m，均高1.5m，顶宽0.8m，底宽1.0m，方量6.75m³</t>
  </si>
  <si>
    <t>八组方荣火房右侧</t>
  </si>
  <si>
    <t>增加集水井，300涵管改1000盖板涵，长5m；路面破除及修复长5m，宽3.5m，挖方40m³</t>
  </si>
  <si>
    <t>十七组</t>
  </si>
  <si>
    <t>面板悬空，外挡坎长7.0米，高2.5米，顶宽0.8米，底宽1.3米，方量18.375m³</t>
  </si>
  <si>
    <t>破除及修复面板长12m，宽2.5m</t>
  </si>
  <si>
    <t>七组石秋林</t>
  </si>
  <si>
    <t>2处挡墙，分别长7m、4m，高3.5m，顶宽0.8，底1.8m，方量50.05m³</t>
  </si>
  <si>
    <t>七组张家沟口</t>
  </si>
  <si>
    <t>修建浆砌石挡坎长21米，高4米，顶宽0.8米，上宽1.6米，方量100.8m³</t>
  </si>
  <si>
    <t>新增已做</t>
  </si>
  <si>
    <t>四组石先浩门前</t>
  </si>
  <si>
    <t>外挡墙长13m，均高3.5m，顶宽0.8m，底宽1.5m，方量52.325m³</t>
  </si>
  <si>
    <t>已做</t>
  </si>
  <si>
    <t>四组石业科屋下侧</t>
  </si>
  <si>
    <t>外挡墙长9m，均高2m，顶宽0.8m，底宽1.2m，方量18m³</t>
  </si>
  <si>
    <t>四组沟口</t>
  </si>
  <si>
    <t>左侧挡墙长21m，高1m，宽0.6m，方量12.6m³</t>
  </si>
  <si>
    <t>五组胡学林</t>
  </si>
  <si>
    <t>右侧挡墙长8m，高1.5m，宽0.6m，方量7.2m³</t>
  </si>
  <si>
    <t>六组石德成坎下</t>
  </si>
  <si>
    <t>外挡长20m，高8.0m，顶0.8，底2.5m，方量264m³</t>
  </si>
  <si>
    <t>垮塌面积扩大</t>
  </si>
  <si>
    <t>七组黄安田屋下</t>
  </si>
  <si>
    <t>外挡墙长8.7m，高3.5m，顶宽0.8，底宽1.5m，方量35.02m³</t>
  </si>
  <si>
    <t>一组安沟口路灯下</t>
  </si>
  <si>
    <t>外挡墙长10m，高2.5m，顶0.8m，底1.3m，方量26.25m³</t>
  </si>
  <si>
    <t>一组安沟口垃圾箱后</t>
  </si>
  <si>
    <t>外挡墙长9m，高2.5m，顶0.8m，底1.3m，方量23.625m³</t>
  </si>
  <si>
    <t>3组石业武坎下</t>
  </si>
  <si>
    <t>外挡墙长7m，高2.5m，顶0.8m，底1.3m，方量18.375m³</t>
  </si>
  <si>
    <t>3组杨明成坎下</t>
  </si>
  <si>
    <t>外挡墙长8m，高2.0m，顶0.8m，底1.2m，方量16m³</t>
  </si>
  <si>
    <t>三堰村六组老铁路桥</t>
  </si>
  <si>
    <t>外挡墙长9m，高2.5m，顶宽0.8m，底宽1.5m，方量25.875m³</t>
  </si>
  <si>
    <t>六组邓家包堰塘</t>
  </si>
  <si>
    <t>2处长分别10m、5m,高2.5m，顶宽0.8m，底宽1.3m，方量37.5m³</t>
  </si>
  <si>
    <t>先锋村三组</t>
  </si>
  <si>
    <t>外挡墙长6.5m，高3.0m，顶0.6m，底宽1.2m，方量17.55m³</t>
  </si>
  <si>
    <t>8组桥前</t>
  </si>
  <si>
    <t>外挡墙长7m，高5.0，顶宽0.6m，底宽2m，方量45.5m³</t>
  </si>
  <si>
    <t>11组张会金门前</t>
  </si>
  <si>
    <t>外挡墙长8m，高1.5，顶宽0.6m，底宽1m，方量9.6m³</t>
  </si>
  <si>
    <t>11组文尚荣屋后</t>
  </si>
  <si>
    <t>外挡墙长8m，高1，宽0.6m，方量4.8m³</t>
  </si>
  <si>
    <t>11组茶园</t>
  </si>
  <si>
    <t>外挡墙长4m，高1.5，宽0.6m，方量3.6m³</t>
  </si>
  <si>
    <t>小街村1组共3处面板悬空</t>
  </si>
  <si>
    <r>
      <rPr>
        <sz val="11"/>
        <rFont val="宋体"/>
        <charset val="134"/>
        <scheme val="minor"/>
      </rPr>
      <t>外侧浆砌石长29m，高2.5m，底宽1.2m，顶宽0.8m，方量72.5</t>
    </r>
    <r>
      <rPr>
        <sz val="14"/>
        <rFont val="宋体"/>
        <charset val="134"/>
      </rPr>
      <t>㎥</t>
    </r>
  </si>
  <si>
    <t>田禾村八组谭世良房对面</t>
  </si>
  <si>
    <t>外侧浆砌石长8m，高4.5m，底宽1.5m，顶宽0.6m，方量33.6m³</t>
  </si>
  <si>
    <t>田禾村八组谭世良房对面上</t>
  </si>
  <si>
    <t>外侧浆砌石长5m，高3.5m，底宽1.3m，顶宽0.6m，方量17m³</t>
  </si>
  <si>
    <t>田禾村八组石春平坎下</t>
  </si>
  <si>
    <t>外侧浆砌石长8m，高3.5m，底宽1.5m，顶宽0.6m，方量27m³</t>
  </si>
  <si>
    <t>田禾村八组石春平田坎下</t>
  </si>
  <si>
    <t>外侧浆砌石长6m，高3m，底宽1.2m，顶宽0.6m，方量17m³</t>
  </si>
  <si>
    <t>田禾村八组石春平小路处</t>
  </si>
  <si>
    <t>外侧浆砌石长5m，高2m，底宽1m，顶宽0.6m，方量8m³</t>
  </si>
  <si>
    <t>田禾村九组蔡其贵房侧下后3处</t>
  </si>
  <si>
    <t>C30砼面板更换：长25m，宽3.5m，厚0.18m，方量87.5㎡</t>
  </si>
  <si>
    <t>破除、换填</t>
  </si>
  <si>
    <t>田禾村九组石业东房下小沟边</t>
  </si>
  <si>
    <t>M7.5浆砌石坎6.4m³，C30砼面板28㎡</t>
  </si>
  <si>
    <t>十组石业武房下及弯道2处</t>
  </si>
  <si>
    <t>外侧浆砌石长8m，高4.5m，底宽1.5m，顶宽0.6m，方量37.8m³</t>
  </si>
  <si>
    <t>田禾村十组老保管室坎上下2处</t>
  </si>
  <si>
    <r>
      <rPr>
        <sz val="11"/>
        <rFont val="宋体"/>
        <charset val="134"/>
        <scheme val="minor"/>
      </rPr>
      <t>M7.5浆砌石坎12m³，</t>
    </r>
    <r>
      <rPr>
        <sz val="11"/>
        <rFont val="Calibri"/>
        <charset val="0"/>
      </rPr>
      <t>φ</t>
    </r>
    <r>
      <rPr>
        <sz val="11"/>
        <rFont val="宋体"/>
        <charset val="134"/>
        <scheme val="minor"/>
      </rPr>
      <t>500钢筋砼圆管涵6m</t>
    </r>
  </si>
  <si>
    <t>田禾村七组任荣久房前</t>
  </si>
  <si>
    <t>外侧浆砌石长12m，高4m，底宽1.4m，顶宽0.6m，方量42m³</t>
  </si>
  <si>
    <t>田禾村七组杨昌利房侧</t>
  </si>
  <si>
    <t>外侧浆砌石长10m，高3.5m，底宽1.3m，顶宽0.6m，方量33.5m³</t>
  </si>
  <si>
    <t>修复类</t>
  </si>
  <si>
    <t>水毁修复建设工程</t>
  </si>
  <si>
    <t>小街村中心粮库道路</t>
  </si>
  <si>
    <t>浆砌石挡墙825m³，集水井三座，φ500管涵18M，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</si>
  <si>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18 </t>
    </r>
    <r>
      <rPr>
        <b/>
        <sz val="12"/>
        <rFont val="宋体"/>
        <charset val="134"/>
      </rPr>
      <t>个</t>
    </r>
  </si>
  <si>
    <t>平梁镇界牌村五组东沟道路</t>
  </si>
  <si>
    <t>M7.5浆砌石片302.36立方米。</t>
  </si>
  <si>
    <t>高梁铺村四组道路</t>
  </si>
  <si>
    <t>M7.5浆砌石片121.22立方米。</t>
  </si>
  <si>
    <t>蔡家河村七组道路</t>
  </si>
  <si>
    <t>M7.5浆砌石片180.80立方米、塌方450立方米、涵洞6m。</t>
  </si>
  <si>
    <t>蔡家河村一组至三组道路</t>
  </si>
  <si>
    <t>M7.5浆砌石片237.62立方米、塌方1000立方米</t>
  </si>
  <si>
    <t>安合村八组道路</t>
  </si>
  <si>
    <t>M7.5浆砌石片252.31立方米。</t>
  </si>
  <si>
    <t>安合村二组胡亚子路</t>
  </si>
  <si>
    <t>M7.5浆砌石片60.61立方米。</t>
  </si>
  <si>
    <t>二郎村二郎路</t>
  </si>
  <si>
    <t>M7.5浆砌石片310.54立方米</t>
  </si>
  <si>
    <t>二郎村十一组</t>
  </si>
  <si>
    <t>M7.5浆砌石100方，直径80管涵路面10M</t>
  </si>
  <si>
    <t>西岭村八组道路</t>
  </si>
  <si>
    <t>M7.5浆砌石片71.9立方米。</t>
  </si>
  <si>
    <t>太行村四组道路</t>
  </si>
  <si>
    <t>M7.5浆砌石片151.26立方米。</t>
  </si>
  <si>
    <t>太行村二组道路</t>
  </si>
  <si>
    <t>M7.5浆砌石片248立方米。</t>
  </si>
  <si>
    <t>太行村十组道路</t>
  </si>
  <si>
    <t>M7.5浆砌石片343.83立方米、塌方688立方米。</t>
  </si>
  <si>
    <t>棉丰村九房沟路</t>
  </si>
  <si>
    <t>M7.5浆砌石片166.18立方米。</t>
  </si>
  <si>
    <t>平梁镇沙河村-白沟路</t>
  </si>
  <si>
    <t>M7.5浆砌石片495.28立方米。</t>
  </si>
  <si>
    <t>平梁镇沙河村平酒路-梧桐沟路</t>
  </si>
  <si>
    <t>M7.5浆砌石片296.71立方米、涵洞6m、c30砼面板196平方米。</t>
  </si>
  <si>
    <t>平梁镇新四村平酒路-樟树沟路</t>
  </si>
  <si>
    <t>M7.5浆砌石片102.7立方米。</t>
  </si>
  <si>
    <t>二郎村九组道路</t>
  </si>
  <si>
    <t>M7.5浆砌石片144.28立方米。</t>
  </si>
  <si>
    <t>西岭村一组至六组道路</t>
  </si>
  <si>
    <t>M7.5浆砌石片29.05立方米。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</si>
  <si>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12 </t>
    </r>
    <r>
      <rPr>
        <b/>
        <sz val="12"/>
        <rFont val="宋体"/>
        <charset val="134"/>
      </rPr>
      <t>个</t>
    </r>
  </si>
  <si>
    <t>长新村1组路水毁修复工程</t>
  </si>
  <si>
    <t>汉阳镇长新村</t>
  </si>
  <si>
    <t>1.浆砌石89.7m³，压顶1.6m³；2.长7m，高5.8m，2.浆砌石60.9m³，压顶0.5m³，U型C20砼水沟45m</t>
  </si>
  <si>
    <t>通一组路</t>
  </si>
  <si>
    <t>磨坝村垃圾厂.代家湾黑猪厂水毁道路修复工程</t>
  </si>
  <si>
    <t>汉阳镇磨坝村</t>
  </si>
  <si>
    <t>1、长21m，宽3.5m，路面73.5m²，L型排水沟90m，石渣路基29.4m³，2、长15m，高5.0m,浆砌石101.3m³，压顶1.2m³</t>
  </si>
  <si>
    <t>通四组路</t>
  </si>
  <si>
    <t>长红村二道桥路水毁修复工程</t>
  </si>
  <si>
    <t>汉阳镇长红村</t>
  </si>
  <si>
    <t>长15m，高5.7m，浆砌石117.1m³，压顶1.6m³</t>
  </si>
  <si>
    <t>长红村大坪路水毁修复工程</t>
  </si>
  <si>
    <t>长14m，埋石混凝土70.56m³，石方填筑55m³,2、面板200m²，石渣路基160m³，3、长10m，高4.5，浆砌石56.25m³，压顶0.8m³</t>
  </si>
  <si>
    <t>大坪路</t>
  </si>
  <si>
    <t>长红村四组、五组路水毁修复工程</t>
  </si>
  <si>
    <t>长9m，高1.8m，均宽0.5m，混凝土8.1m²，钢筋锚杆0.2吨</t>
  </si>
  <si>
    <t>通石泉县路</t>
  </si>
  <si>
    <t>长岭路水毁修复工程</t>
  </si>
  <si>
    <t>汉阳镇长岭村</t>
  </si>
  <si>
    <t>1、长20m，高4.5m，浆砌石112.5m³，压顶1.2m³；2、长11m,C30面板36m²，浆砌石71.5m³,压顶0.7m³</t>
  </si>
  <si>
    <t>龚金科门前、长健路</t>
  </si>
  <si>
    <t>汉阳镇鲤鱼村1组水毁修复工程</t>
  </si>
  <si>
    <t>鲤鱼村1组</t>
  </si>
  <si>
    <t>长6.5m，高4.5m，浆砌石36.56m³，土方开挖4.2m³，压顶0.3m³</t>
  </si>
  <si>
    <t>通村路（鲤鱼-大坝）</t>
  </si>
  <si>
    <t>汉阳镇鲤鱼村7组水毁修复工程</t>
  </si>
  <si>
    <t>鲤鱼村7组</t>
  </si>
  <si>
    <t>1.长9m，高5.5m，浆砌石66.83m³，压顶0.8m³；2.长9m，高3.5m，C15埋石混凝土22.05m³</t>
  </si>
  <si>
    <t>通村路（交通-鲤鱼）</t>
  </si>
  <si>
    <t>大坝水毁修复工程</t>
  </si>
  <si>
    <t>汉阳镇大坝村</t>
  </si>
  <si>
    <t>长8m，高5.5m，浆砌石61.6m³，压顶0.6m³</t>
  </si>
  <si>
    <t>通村路（交通-大坝）</t>
  </si>
  <si>
    <t>天池村3组水毁路基修复工程</t>
  </si>
  <si>
    <t>天池村3组</t>
  </si>
  <si>
    <t>1.长12m，高2.2m，浆砌石27.72m³，压顶1.0m³；2.长5m，高2.2m，浆砌石11.55m³，压顶0.6m³；3.长6m，高2.5m，浆砌石15.75m³，压顶0.65m³；4.长21m，高1.0m，浆砌石15.12m³，压顶1.68m³</t>
  </si>
  <si>
    <t>天池村4组水毁水沟修复工程</t>
  </si>
  <si>
    <t>天池村4组</t>
  </si>
  <si>
    <t>1.长11.5m，高7m，浆砌石112.1m³，压顶0.7m³；2.长16.5m，高5.5m，浆砌石127.1m³，压顶1m³</t>
  </si>
  <si>
    <t>通八组（龚宗泽门前）</t>
  </si>
  <si>
    <t>天池村8组水毁道路修复工程</t>
  </si>
  <si>
    <t>天池村8组</t>
  </si>
  <si>
    <t>长31m，高7m，浆砌石293m³，压顶1.9m³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</si>
  <si>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11 </t>
    </r>
    <r>
      <rPr>
        <b/>
        <sz val="12"/>
        <rFont val="宋体"/>
        <charset val="134"/>
      </rPr>
      <t>个</t>
    </r>
  </si>
  <si>
    <t>城关镇五一村十七组通组路</t>
  </si>
  <si>
    <t>城关镇五一村</t>
  </si>
  <si>
    <t>M7.5砂浆片石477.6m³</t>
  </si>
  <si>
    <t>城关镇五一村大坪梁路</t>
  </si>
  <si>
    <t>M7.5砂浆片石194.3m³</t>
  </si>
  <si>
    <t>城关镇月河村8组通组路</t>
  </si>
  <si>
    <t>城关镇月河村</t>
  </si>
  <si>
    <t>M7.5砂浆片石322m³</t>
  </si>
  <si>
    <t>城关镇月河村11组通组路</t>
  </si>
  <si>
    <t>M7.5砂浆片石158m³</t>
  </si>
  <si>
    <t>城关镇杨家坝村3组通组路</t>
  </si>
  <si>
    <t>城关镇杨家坝村</t>
  </si>
  <si>
    <t>M7.5砂浆片石112m³</t>
  </si>
  <si>
    <t>城关镇花扒村5组花麒路</t>
  </si>
  <si>
    <t>城关镇花扒村</t>
  </si>
  <si>
    <t>M7.5砂浆片石108m³</t>
  </si>
  <si>
    <t>城关镇麒麟村一组通组路</t>
  </si>
  <si>
    <t>城关镇麒麟村</t>
  </si>
  <si>
    <t>M7.5砂浆片石325.15m³</t>
  </si>
  <si>
    <t>城关镇新星村古益路</t>
  </si>
  <si>
    <t>城关镇新星村</t>
  </si>
  <si>
    <t>M7.5砂浆片石512.8m³、面板266.75㎡、涵洞22m</t>
  </si>
  <si>
    <t>城关镇平安村八组通组路</t>
  </si>
  <si>
    <t>城关镇平安村</t>
  </si>
  <si>
    <t>M7.5砂浆片石113.175m³、面板383㎡</t>
  </si>
  <si>
    <t>基础设施</t>
  </si>
  <si>
    <t>2022年汉阴县城关镇平安村村主干道水毁道路抢修</t>
  </si>
  <si>
    <t>平安村主干道路7处，浆砌石450立方，50管涵1处8米</t>
  </si>
  <si>
    <t>2022年汉阴县城关镇平安村平安村六、七组水毁道路抢修</t>
  </si>
  <si>
    <r>
      <rPr>
        <sz val="11"/>
        <rFont val="仿宋"/>
        <charset val="134"/>
      </rPr>
      <t>M7.5砂浆片石288m</t>
    </r>
    <r>
      <rPr>
        <sz val="11"/>
        <rFont val="等线"/>
        <charset val="134"/>
      </rPr>
      <t>³</t>
    </r>
    <r>
      <rPr>
        <sz val="11"/>
        <rFont val="仿宋"/>
        <charset val="134"/>
      </rPr>
      <t>；石方开挖964m</t>
    </r>
    <r>
      <rPr>
        <sz val="11"/>
        <rFont val="等线"/>
        <charset val="134"/>
      </rPr>
      <t>³</t>
    </r>
    <r>
      <rPr>
        <sz val="11"/>
        <rFont val="仿宋"/>
        <charset val="134"/>
      </rPr>
      <t>、水沟100米、涵管6米</t>
    </r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</si>
  <si>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1 </t>
    </r>
    <r>
      <rPr>
        <b/>
        <sz val="12"/>
        <rFont val="宋体"/>
        <charset val="134"/>
      </rPr>
      <t>个</t>
    </r>
  </si>
  <si>
    <t>松树沟路抢修工程</t>
  </si>
  <si>
    <t>火棺子树村</t>
  </si>
  <si>
    <r>
      <rPr>
        <sz val="12"/>
        <color theme="1"/>
        <rFont val="仿宋_GB2312"/>
        <charset val="134"/>
      </rPr>
      <t>新建挡砍2200m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，修复水沟700米，面板100m</t>
    </r>
    <r>
      <rPr>
        <sz val="12"/>
        <color theme="1"/>
        <rFont val="宋体"/>
        <charset val="134"/>
      </rPr>
      <t>³</t>
    </r>
  </si>
  <si>
    <t>共 17 个</t>
  </si>
  <si>
    <t>新塘3组</t>
  </si>
  <si>
    <t>内挡墙垮塌7米，高5米，需砌挡墙52.5立方（长7米，高3米）</t>
  </si>
  <si>
    <t>内侧塌方17米，清理塌方60立方</t>
  </si>
  <si>
    <t>新塘5组</t>
  </si>
  <si>
    <t>面板悬空11米，外侧需砌挡墙33立方（长16米，高3米）</t>
  </si>
  <si>
    <t>新塘7组</t>
  </si>
  <si>
    <t>面板悬空26米，外侧需砌挡墙立方78（长26米，高3米）</t>
  </si>
  <si>
    <t>新塘12组   （河堤）</t>
  </si>
  <si>
    <t>外侧路基塌方，面板悬空，长12米，外侧需砌挡墙54立方（长16米，高3米）、面板48平米</t>
  </si>
  <si>
    <t>玉河11组</t>
  </si>
  <si>
    <t>外侧路基塌方，面板悬空，长13米，外侧需砌挡墙29.25立方（长13米，高2.5米）</t>
  </si>
  <si>
    <t>堰玉路中段</t>
  </si>
  <si>
    <t>内侧路基塌方，长30米，清理土方665平米，内侧需砌挡墙67.5立方（长30米，高2.5米）</t>
  </si>
  <si>
    <t>玉河1组水库路</t>
  </si>
  <si>
    <t>内侧路基塌方，长200米，清理土方1500平米，内侧需砌挡墙450立方（长30米，高2.5米）</t>
  </si>
  <si>
    <t>破除及恢复面板 长13m，宽3.5m，面积45.5㎡；恢复路肩30m，厚0.3m，宽0.8m，方量7.2m³</t>
  </si>
  <si>
    <t>熊邦金屋后</t>
  </si>
  <si>
    <t>玉河1组</t>
  </si>
  <si>
    <t>滑坡，内侧清方暂定1000m³，面板破损及修复长53m，宽3.5m，面积185.5㎡</t>
  </si>
  <si>
    <t>安良水库</t>
  </si>
  <si>
    <t>南窑村七组</t>
  </si>
  <si>
    <t>路面悬空，长17.5m，高3.0m，顶宽0.8m，底宽1.2m，方量52.5m³</t>
  </si>
  <si>
    <t>江河村二组</t>
  </si>
  <si>
    <t>新增φ800涵管长6m；面板长3m，宽5m，面积15㎡；浆砌石坎子长22.4m，顶宽1.5m，底宽1.8m，高3m，方量110.88m³</t>
  </si>
  <si>
    <t>浆砌坎子长8.4m，高4.0m，顶宽0.8m，底宽1.4m，方量36.96m³</t>
  </si>
  <si>
    <t>江河村三组</t>
  </si>
  <si>
    <t>外侧浆砌石长31m，高3.5m，顶宽0.8m，底宽1.3m，方量113.925m³</t>
  </si>
  <si>
    <t>江河村五组</t>
  </si>
  <si>
    <t>外侧浆砌石长20m，高2.0m，顶宽0.8m，底宽1.2m，方量40m³</t>
  </si>
  <si>
    <t>外侧浆砌石长13m，高5m，顶宽0.8m，底宽1.4m，方量71.5m³</t>
  </si>
  <si>
    <t>外侧增加路面悬空，长7m，宽3.2m，三角形平面，高5.5m，方量61.6m³</t>
  </si>
  <si>
    <t>三同村九组</t>
  </si>
  <si>
    <t>挡墙长11m，高2m，顶宽0.8m，底宽1m，方量13.2m³</t>
  </si>
  <si>
    <t>南窑村五组</t>
  </si>
  <si>
    <t>灌溉水渠被毁，修复渠道，长21m；清淤100m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</si>
  <si>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13 </t>
    </r>
    <r>
      <rPr>
        <b/>
        <sz val="12"/>
        <rFont val="宋体"/>
        <charset val="134"/>
      </rPr>
      <t>个</t>
    </r>
  </si>
  <si>
    <t>2020年度统筹整合财政涉农资金高效节水灌溉项目</t>
  </si>
  <si>
    <t>农田水利灌溉设施</t>
  </si>
  <si>
    <t>漩涡镇大涨河村</t>
  </si>
  <si>
    <r>
      <rPr>
        <sz val="9"/>
        <color theme="1"/>
        <rFont val="宋体"/>
        <charset val="134"/>
        <scheme val="minor"/>
      </rPr>
      <t>修复截流坝消力墙C30砼水毁（高1m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顶宽1.5m）18m³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703.25元=12658.5元；人工清淤40m³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127.78=5111.2元。</t>
    </r>
  </si>
  <si>
    <t>农业农村局</t>
  </si>
  <si>
    <t>修复</t>
  </si>
  <si>
    <t>平梁镇蔡家河村</t>
  </si>
  <si>
    <r>
      <rPr>
        <sz val="9"/>
        <color theme="1"/>
        <rFont val="宋体"/>
        <charset val="134"/>
        <scheme val="minor"/>
      </rPr>
      <t>拦水坝清淤50m³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127.78元=6389元；逆止阀1个770元；C15镇支墩（0.8*0.8*1）2个1.28m³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417.12元=533.9元；软接头1个180元。</t>
    </r>
  </si>
  <si>
    <t>平梁镇太行村</t>
  </si>
  <si>
    <r>
      <rPr>
        <sz val="9"/>
        <color theme="1"/>
        <rFont val="宋体"/>
        <charset val="134"/>
        <scheme val="minor"/>
      </rPr>
      <t>集水井修复1座C30砼20m³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703.25元</t>
    </r>
  </si>
  <si>
    <t>涧池镇军坝村</t>
  </si>
  <si>
    <r>
      <rPr>
        <sz val="9"/>
        <color theme="1"/>
        <rFont val="宋体"/>
        <charset val="134"/>
        <scheme val="minor"/>
      </rPr>
      <t>新建排洪渠M7.5浆砌石挡墙20m合计50m³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330元=16500元、清淤长14m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1m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宽</t>
    </r>
    <r>
      <rPr>
        <sz val="9"/>
        <color theme="1"/>
        <rFont val="宋体"/>
        <charset val="134"/>
        <scheme val="minor"/>
      </rPr>
      <t>0.8=11.2m³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127.78元=1431.1元</t>
    </r>
  </si>
  <si>
    <t>修复/重建</t>
  </si>
  <si>
    <t>汉阴县漩涡镇金星村等28个农业产业园区高效节水灌溉项目</t>
  </si>
  <si>
    <t>漩涡镇东河村</t>
  </si>
  <si>
    <r>
      <rPr>
        <sz val="9"/>
        <color theme="1"/>
        <rFont val="宋体"/>
        <charset val="134"/>
        <scheme val="minor"/>
      </rPr>
      <t>水毁重建截流坝工程一座（长13.5m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4.12m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2.1m=116.2m³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703.25元）81717.65元；东西两面浆砌片石挡墙(长26m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3.5m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宽</t>
    </r>
    <r>
      <rPr>
        <sz val="9"/>
        <color theme="1"/>
        <rFont val="宋体"/>
        <charset val="134"/>
        <scheme val="minor"/>
      </rPr>
      <t>0.9m=81.9m³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330元)27027元；集水井1座（直径4m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3.4m=21m³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703.25元）14768.2元；机电设备安装工程（水泵1台：9500元、逆止阀一套：1000元、水锤消除器一套：6000元）16500元</t>
    </r>
  </si>
  <si>
    <t>修复重建</t>
  </si>
  <si>
    <t>观音河镇进步村</t>
  </si>
  <si>
    <r>
      <rPr>
        <sz val="9"/>
        <color theme="1"/>
        <rFont val="宋体"/>
        <charset val="134"/>
        <scheme val="minor"/>
      </rPr>
      <t>水泵1台：7000元；pe75cm管道30米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35元=1050元；电缆线20米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19元=380元；防盗门1扇：1000元；阀门1个200元；集水井1座（直径4m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3.4m=21m³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703.25）15000元</t>
    </r>
  </si>
  <si>
    <t>重建</t>
  </si>
  <si>
    <t>观音河镇义兴村</t>
  </si>
  <si>
    <r>
      <rPr>
        <sz val="9"/>
        <color theme="1"/>
        <rFont val="宋体"/>
        <charset val="134"/>
        <scheme val="minor"/>
      </rPr>
      <t>M7.5浆砌片石砌筑50m³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330元=16500元；渠道清淤修复80m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45元=3600元；渠道基础护肩（土方回填）100m³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24元=2400元</t>
    </r>
  </si>
  <si>
    <t>双河口镇石家沟村</t>
  </si>
  <si>
    <r>
      <rPr>
        <sz val="9"/>
        <color theme="1"/>
        <rFont val="宋体"/>
        <charset val="134"/>
        <scheme val="minor"/>
      </rPr>
      <t>集水井清淤20m³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127.78元=2555.6元；150QJ32-30/5.5KW（水泵一台）4600元；管道沟渠开挖回填200m×15元=3000元。</t>
    </r>
  </si>
  <si>
    <t>汉阳镇健康村</t>
  </si>
  <si>
    <r>
      <rPr>
        <sz val="9"/>
        <color theme="1"/>
        <rFont val="宋体"/>
        <charset val="134"/>
        <scheme val="minor"/>
      </rPr>
      <t>集水井1座清淤35m³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127.78元=4472.3元；修复20m³×703.25=14065元；集水井井盖一个300元；水毁裸露管线填埋50m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25元=1250元。</t>
    </r>
  </si>
  <si>
    <r>
      <rPr>
        <sz val="9"/>
        <color theme="1"/>
        <rFont val="宋体"/>
        <charset val="134"/>
        <scheme val="minor"/>
      </rPr>
      <t>截流水坝缓冲池基部修复（长5.3m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1.8m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宽</t>
    </r>
    <r>
      <rPr>
        <sz val="9"/>
        <color theme="1"/>
        <rFont val="宋体"/>
        <charset val="134"/>
        <scheme val="minor"/>
      </rPr>
      <t>1m=9.54m³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703.25元）6709元；拦河坝右边石坎修复M7.5浆砌石挡墙（长6m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宽</t>
    </r>
    <r>
      <rPr>
        <sz val="9"/>
        <color theme="1"/>
        <rFont val="宋体"/>
        <charset val="134"/>
        <scheme val="minor"/>
      </rPr>
      <t>1.2m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高</t>
    </r>
    <r>
      <rPr>
        <sz val="9"/>
        <color theme="1"/>
        <rFont val="宋体"/>
        <charset val="134"/>
        <scheme val="minor"/>
      </rPr>
      <t>1m=7.2m³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330元）2376元</t>
    </r>
  </si>
  <si>
    <t>双乳镇双乳村</t>
  </si>
  <si>
    <r>
      <rPr>
        <sz val="9"/>
        <color theme="1"/>
        <rFont val="宋体"/>
        <charset val="134"/>
        <scheme val="minor"/>
      </rPr>
      <t>50m³取水池清淤30m³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127.78=3833.4元；水毁DN200镀锌钢管修复安装200m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25元=5000元；镇墩20个（0.6*0.6*1）7.2m³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417.12元=3003.264元；集水井盖板一个300元。</t>
    </r>
  </si>
  <si>
    <t>双河口镇凤柳村</t>
  </si>
  <si>
    <r>
      <rPr>
        <sz val="9"/>
        <color theme="1"/>
        <rFont val="宋体"/>
        <charset val="134"/>
        <scheme val="minor"/>
      </rPr>
      <t>集水井井盖1个300元；集水井清淤12m³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127.78元=1533.3元；15千瓦水泵1台8500元；电缆线15m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45元=675元；高抽管道冲毁填埋200m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15元=3000元。</t>
    </r>
  </si>
  <si>
    <t>双乳镇三同村</t>
  </si>
  <si>
    <t>泵房和集水井清淤40m³×127.78元=5111.2元、泵房内墙乳胶漆30m³×120=3600元</t>
  </si>
  <si>
    <r>
      <rPr>
        <b/>
        <sz val="12"/>
        <rFont val="宋体"/>
        <charset val="134"/>
      </rPr>
      <t>共</t>
    </r>
    <r>
      <rPr>
        <b/>
        <u/>
        <sz val="12"/>
        <rFont val="宋体"/>
        <charset val="134"/>
      </rPr>
      <t xml:space="preserve"> 3 </t>
    </r>
    <r>
      <rPr>
        <b/>
        <sz val="12"/>
        <rFont val="宋体"/>
        <charset val="134"/>
      </rPr>
      <t>个</t>
    </r>
  </si>
  <si>
    <t>涧池镇2021年花果村灾后抢修重建项目</t>
  </si>
  <si>
    <t>水利</t>
  </si>
  <si>
    <t>花果村提防修复工程</t>
  </si>
  <si>
    <t>修复提防长136米，90万元。</t>
  </si>
  <si>
    <t>保障51户群众防洪安全</t>
  </si>
  <si>
    <t>涧池镇2021年洞河村灾后抢修重建项目</t>
  </si>
  <si>
    <t>洞河桥头提防修复工程</t>
  </si>
  <si>
    <t>修复提防长86米，76.5万元。</t>
  </si>
  <si>
    <t>保障57户群众防洪安全</t>
  </si>
  <si>
    <t>水毁河堤工程</t>
  </si>
  <si>
    <t>三坪村</t>
  </si>
  <si>
    <t>修复223米河堤</t>
  </si>
</sst>
</file>

<file path=xl/styles.xml><?xml version="1.0" encoding="utf-8"?>
<styleSheet xmlns="http://schemas.openxmlformats.org/spreadsheetml/2006/main">
  <numFmts count="8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7" formatCode="&quot;￥&quot;#,##0.00;&quot;￥&quot;\-#,##0.00"/>
    <numFmt numFmtId="178" formatCode="0.00_ "/>
  </numFmts>
  <fonts count="6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2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b/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u/>
      <sz val="12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1"/>
      <name val="等线"/>
      <charset val="134"/>
    </font>
    <font>
      <sz val="14"/>
      <name val="宋体"/>
      <charset val="134"/>
    </font>
    <font>
      <sz val="11"/>
      <name val="Microsoft YaHei"/>
      <charset val="134"/>
    </font>
    <font>
      <sz val="14"/>
      <name val="Arial Unicode MS"/>
      <charset val="134"/>
    </font>
    <font>
      <sz val="11"/>
      <name val="Arial Unicode MS"/>
      <charset val="134"/>
    </font>
    <font>
      <sz val="11"/>
      <name val="SimSun"/>
      <charset val="134"/>
    </font>
    <font>
      <sz val="11"/>
      <name val="Calibri"/>
      <charset val="0"/>
    </font>
    <font>
      <b/>
      <u/>
      <sz val="14"/>
      <name val="宋体"/>
      <charset val="134"/>
    </font>
    <font>
      <u/>
      <sz val="12"/>
      <name val="宋体"/>
      <charset val="134"/>
    </font>
    <font>
      <u/>
      <sz val="12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left" vertical="center" wrapText="1"/>
    </xf>
    <xf numFmtId="178" fontId="2" fillId="0" borderId="2" xfId="52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vertical="center" wrapText="1"/>
    </xf>
    <xf numFmtId="178" fontId="16" fillId="0" borderId="2" xfId="52" applyNumberFormat="1" applyFont="1" applyFill="1" applyBorder="1" applyAlignment="1">
      <alignment horizontal="center" vertical="center"/>
    </xf>
    <xf numFmtId="9" fontId="16" fillId="0" borderId="2" xfId="52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7" fillId="0" borderId="2" xfId="5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5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7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7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5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178" fontId="24" fillId="0" borderId="2" xfId="0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left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0 2 2 2 2 2 2 2 2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L14" sqref="L14"/>
    </sheetView>
  </sheetViews>
  <sheetFormatPr defaultColWidth="9" defaultRowHeight="13.5" outlineLevelCol="7"/>
  <cols>
    <col min="1" max="1" width="6.375" customWidth="1"/>
    <col min="2" max="2" width="10.5" customWidth="1"/>
    <col min="3" max="3" width="14.7083333333333" customWidth="1"/>
    <col min="4" max="4" width="10.625" customWidth="1"/>
    <col min="5" max="5" width="10.875" customWidth="1"/>
    <col min="6" max="6" width="55" customWidth="1"/>
    <col min="7" max="7" width="16" customWidth="1"/>
  </cols>
  <sheetData>
    <row r="1" s="2" customFormat="1" ht="30" customHeight="1" spans="1:7">
      <c r="A1" s="131"/>
      <c r="B1" s="131"/>
      <c r="C1" s="5"/>
      <c r="E1" s="5"/>
      <c r="F1" s="5"/>
      <c r="G1" s="6"/>
    </row>
    <row r="2" s="2" customFormat="1" ht="30" customHeight="1" spans="1:8">
      <c r="A2" s="7" t="s">
        <v>0</v>
      </c>
      <c r="B2" s="7"/>
      <c r="C2" s="8"/>
      <c r="D2" s="7"/>
      <c r="E2" s="8"/>
      <c r="F2" s="8"/>
      <c r="G2" s="7"/>
      <c r="H2" s="7"/>
    </row>
    <row r="3" s="2" customFormat="1" ht="37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27" customHeight="1" spans="1:8">
      <c r="A4" s="150" t="s">
        <v>9</v>
      </c>
      <c r="B4" s="150"/>
      <c r="C4" s="150" t="s">
        <v>10</v>
      </c>
      <c r="D4" s="150"/>
      <c r="E4" s="150"/>
      <c r="F4" s="150"/>
      <c r="G4" s="151">
        <f>涧池!G4+观音河!G4+铁佛寺!G4+旋涡镇!G4+蒲溪镇!G4+平梁镇!G4+汉阳镇!G4+城关镇!G4+双河口!G5+双乳镇!G4+农业局!G4+水利局!G4</f>
        <v>1456.176556</v>
      </c>
      <c r="H4" s="146"/>
    </row>
    <row r="5" ht="27" customHeight="1" spans="1:8">
      <c r="A5" s="13" t="s">
        <v>11</v>
      </c>
      <c r="B5" s="13"/>
      <c r="C5" s="13" t="s">
        <v>12</v>
      </c>
      <c r="D5" s="13"/>
      <c r="E5" s="13"/>
      <c r="F5" s="13"/>
      <c r="G5" s="152">
        <v>130.59995</v>
      </c>
      <c r="H5" s="153"/>
    </row>
    <row r="6" ht="27" customHeight="1" spans="1:8">
      <c r="A6" s="89" t="s">
        <v>13</v>
      </c>
      <c r="B6" s="89"/>
      <c r="C6" s="89" t="s">
        <v>14</v>
      </c>
      <c r="D6" s="89"/>
      <c r="E6" s="89"/>
      <c r="F6" s="89"/>
      <c r="G6" s="154">
        <v>160.408</v>
      </c>
      <c r="H6" s="89"/>
    </row>
    <row r="7" ht="27" customHeight="1" spans="1:8">
      <c r="A7" s="73" t="s">
        <v>15</v>
      </c>
      <c r="B7" s="73"/>
      <c r="C7" s="73" t="s">
        <v>16</v>
      </c>
      <c r="D7" s="73"/>
      <c r="E7" s="73"/>
      <c r="F7" s="73"/>
      <c r="G7" s="155">
        <v>201.926</v>
      </c>
      <c r="H7" s="73"/>
    </row>
    <row r="8" ht="27" customHeight="1" spans="1:8">
      <c r="A8" s="44" t="s">
        <v>17</v>
      </c>
      <c r="B8" s="44"/>
      <c r="C8" s="44" t="s">
        <v>18</v>
      </c>
      <c r="D8" s="44"/>
      <c r="E8" s="44"/>
      <c r="F8" s="44"/>
      <c r="G8" s="47">
        <v>46.25</v>
      </c>
      <c r="H8" s="111"/>
    </row>
    <row r="9" ht="27" customHeight="1" spans="1:8">
      <c r="A9" s="13" t="s">
        <v>19</v>
      </c>
      <c r="B9" s="13"/>
      <c r="C9" s="13" t="s">
        <v>20</v>
      </c>
      <c r="D9" s="13"/>
      <c r="E9" s="13"/>
      <c r="F9" s="147"/>
      <c r="G9" s="152">
        <v>170.6016105</v>
      </c>
      <c r="H9" s="12"/>
    </row>
    <row r="10" ht="27" customHeight="1" spans="1:8">
      <c r="A10" s="13" t="s">
        <v>21</v>
      </c>
      <c r="B10" s="13"/>
      <c r="C10" s="13" t="s">
        <v>22</v>
      </c>
      <c r="D10" s="13"/>
      <c r="E10" s="13"/>
      <c r="F10" s="147"/>
      <c r="G10" s="127">
        <v>126.7403</v>
      </c>
      <c r="H10" s="156"/>
    </row>
    <row r="11" ht="27" customHeight="1" spans="1:8">
      <c r="A11" s="13" t="s">
        <v>23</v>
      </c>
      <c r="B11" s="13"/>
      <c r="C11" s="13" t="s">
        <v>24</v>
      </c>
      <c r="D11" s="13"/>
      <c r="E11" s="13"/>
      <c r="F11" s="147"/>
      <c r="G11" s="127">
        <v>56.8844865</v>
      </c>
      <c r="H11" s="156"/>
    </row>
    <row r="12" ht="27" customHeight="1" spans="1:8">
      <c r="A12" s="157" t="s">
        <v>25</v>
      </c>
      <c r="B12" s="158"/>
      <c r="C12" s="159" t="s">
        <v>26</v>
      </c>
      <c r="D12" s="160"/>
      <c r="E12" s="160"/>
      <c r="F12" s="161"/>
      <c r="G12" s="162">
        <v>105.444</v>
      </c>
      <c r="H12" s="156"/>
    </row>
    <row r="13" ht="27" customHeight="1" spans="1:8">
      <c r="A13" s="157" t="s">
        <v>27</v>
      </c>
      <c r="B13" s="158"/>
      <c r="C13" s="159" t="s">
        <v>28</v>
      </c>
      <c r="D13" s="160"/>
      <c r="E13" s="160"/>
      <c r="F13" s="161"/>
      <c r="G13" s="162">
        <v>85</v>
      </c>
      <c r="H13" s="156"/>
    </row>
    <row r="14" ht="27" customHeight="1" spans="1:8">
      <c r="A14" s="157" t="s">
        <v>29</v>
      </c>
      <c r="B14" s="158"/>
      <c r="C14" s="159" t="s">
        <v>30</v>
      </c>
      <c r="D14" s="160"/>
      <c r="E14" s="160"/>
      <c r="F14" s="161"/>
      <c r="G14" s="162">
        <v>38.522769</v>
      </c>
      <c r="H14" s="156"/>
    </row>
    <row r="15" ht="27" customHeight="1" spans="1:8">
      <c r="A15" s="157" t="s">
        <v>31</v>
      </c>
      <c r="B15" s="158"/>
      <c r="C15" s="159" t="s">
        <v>32</v>
      </c>
      <c r="D15" s="160"/>
      <c r="E15" s="160"/>
      <c r="F15" s="161"/>
      <c r="G15" s="162">
        <v>31.79944</v>
      </c>
      <c r="H15" s="156"/>
    </row>
    <row r="16" ht="27" customHeight="1" spans="1:8">
      <c r="A16" s="157" t="s">
        <v>33</v>
      </c>
      <c r="B16" s="158"/>
      <c r="C16" s="159" t="s">
        <v>34</v>
      </c>
      <c r="D16" s="160"/>
      <c r="E16" s="160"/>
      <c r="F16" s="161"/>
      <c r="G16" s="162">
        <v>302</v>
      </c>
      <c r="H16" s="156"/>
    </row>
  </sheetData>
  <mergeCells count="27">
    <mergeCell ref="A2:H2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</mergeCells>
  <pageMargins left="0.751388888888889" right="0.751388888888889" top="1" bottom="1" header="0.5" footer="0.5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G4" sqref="G4"/>
    </sheetView>
  </sheetViews>
  <sheetFormatPr defaultColWidth="9" defaultRowHeight="13.5" outlineLevelCol="7"/>
  <cols>
    <col min="1" max="1" width="6.375" style="2" customWidth="1"/>
    <col min="2" max="2" width="10.5" style="2" customWidth="1"/>
    <col min="3" max="3" width="14.7083333333333" style="5" customWidth="1"/>
    <col min="4" max="4" width="10.625" style="2" customWidth="1"/>
    <col min="5" max="5" width="10.875" style="5" customWidth="1"/>
    <col min="6" max="6" width="55" style="2" customWidth="1"/>
    <col min="7" max="7" width="16" style="6" customWidth="1"/>
    <col min="8" max="16384" width="9" style="2"/>
  </cols>
  <sheetData>
    <row r="1" s="2" customFormat="1" ht="30" customHeight="1" spans="1:7">
      <c r="A1" s="131" t="s">
        <v>35</v>
      </c>
      <c r="B1" s="131"/>
      <c r="C1" s="5"/>
      <c r="E1" s="5"/>
      <c r="F1" s="5"/>
      <c r="G1" s="6"/>
    </row>
    <row r="2" s="2" customFormat="1" ht="30" customHeight="1" spans="1:8">
      <c r="A2" s="7" t="s">
        <v>36</v>
      </c>
      <c r="B2" s="7"/>
      <c r="C2" s="8"/>
      <c r="D2" s="7"/>
      <c r="E2" s="8"/>
      <c r="F2" s="8"/>
      <c r="G2" s="7"/>
      <c r="H2" s="7"/>
    </row>
    <row r="3" s="2" customFormat="1" ht="37" customHeight="1" spans="1:8">
      <c r="A3" s="141" t="s">
        <v>1</v>
      </c>
      <c r="B3" s="141" t="s">
        <v>2</v>
      </c>
      <c r="C3" s="141" t="s">
        <v>3</v>
      </c>
      <c r="D3" s="141" t="s">
        <v>4</v>
      </c>
      <c r="E3" s="141" t="s">
        <v>5</v>
      </c>
      <c r="F3" s="141" t="s">
        <v>6</v>
      </c>
      <c r="G3" s="141" t="s">
        <v>7</v>
      </c>
      <c r="H3" s="141" t="s">
        <v>8</v>
      </c>
    </row>
    <row r="4" s="2" customFormat="1" ht="37" customHeight="1" spans="1:8">
      <c r="A4" s="142" t="s">
        <v>11</v>
      </c>
      <c r="B4" s="143"/>
      <c r="C4" s="142" t="s">
        <v>37</v>
      </c>
      <c r="D4" s="144"/>
      <c r="E4" s="144"/>
      <c r="F4" s="143"/>
      <c r="G4" s="145">
        <f>SUM(G5:G40)</f>
        <v>130.59995</v>
      </c>
      <c r="H4" s="146"/>
    </row>
    <row r="5" s="2" customFormat="1" ht="42.75" spans="1:8">
      <c r="A5" s="13">
        <v>1</v>
      </c>
      <c r="B5" s="13" t="s">
        <v>38</v>
      </c>
      <c r="C5" s="13" t="s">
        <v>39</v>
      </c>
      <c r="D5" s="13" t="s">
        <v>40</v>
      </c>
      <c r="E5" s="13" t="s">
        <v>41</v>
      </c>
      <c r="F5" s="147" t="s">
        <v>42</v>
      </c>
      <c r="G5" s="148">
        <v>3.699</v>
      </c>
      <c r="H5" s="149"/>
    </row>
    <row r="6" s="2" customFormat="1" ht="42.75" spans="1:8">
      <c r="A6" s="13">
        <v>2</v>
      </c>
      <c r="B6" s="13" t="s">
        <v>38</v>
      </c>
      <c r="C6" s="13" t="s">
        <v>39</v>
      </c>
      <c r="D6" s="13" t="s">
        <v>40</v>
      </c>
      <c r="E6" s="13" t="s">
        <v>43</v>
      </c>
      <c r="F6" s="147" t="s">
        <v>44</v>
      </c>
      <c r="G6" s="148">
        <v>1.517</v>
      </c>
      <c r="H6" s="149"/>
    </row>
    <row r="7" s="2" customFormat="1" ht="42.75" spans="1:8">
      <c r="A7" s="13">
        <v>3</v>
      </c>
      <c r="B7" s="13" t="s">
        <v>38</v>
      </c>
      <c r="C7" s="13" t="s">
        <v>39</v>
      </c>
      <c r="D7" s="13" t="s">
        <v>40</v>
      </c>
      <c r="E7" s="13" t="s">
        <v>43</v>
      </c>
      <c r="F7" s="147" t="s">
        <v>45</v>
      </c>
      <c r="G7" s="148">
        <v>0.464</v>
      </c>
      <c r="H7" s="149"/>
    </row>
    <row r="8" s="2" customFormat="1" ht="42.75" spans="1:8">
      <c r="A8" s="13">
        <v>4</v>
      </c>
      <c r="B8" s="13" t="s">
        <v>38</v>
      </c>
      <c r="C8" s="13" t="s">
        <v>39</v>
      </c>
      <c r="D8" s="13" t="s">
        <v>40</v>
      </c>
      <c r="E8" s="13" t="s">
        <v>46</v>
      </c>
      <c r="F8" s="147" t="s">
        <v>47</v>
      </c>
      <c r="G8" s="148">
        <v>0.674</v>
      </c>
      <c r="H8" s="149"/>
    </row>
    <row r="9" s="2" customFormat="1" ht="42.75" spans="1:8">
      <c r="A9" s="13">
        <v>5</v>
      </c>
      <c r="B9" s="13" t="s">
        <v>38</v>
      </c>
      <c r="C9" s="13" t="s">
        <v>39</v>
      </c>
      <c r="D9" s="13" t="s">
        <v>40</v>
      </c>
      <c r="E9" s="13" t="s">
        <v>48</v>
      </c>
      <c r="F9" s="147" t="s">
        <v>49</v>
      </c>
      <c r="G9" s="148">
        <v>0.674</v>
      </c>
      <c r="H9" s="149"/>
    </row>
    <row r="10" s="2" customFormat="1" ht="42.75" spans="1:8">
      <c r="A10" s="13">
        <v>6</v>
      </c>
      <c r="B10" s="13" t="s">
        <v>38</v>
      </c>
      <c r="C10" s="13" t="s">
        <v>39</v>
      </c>
      <c r="D10" s="13" t="s">
        <v>40</v>
      </c>
      <c r="E10" s="13" t="s">
        <v>50</v>
      </c>
      <c r="F10" s="147" t="s">
        <v>51</v>
      </c>
      <c r="G10" s="148">
        <v>0.578</v>
      </c>
      <c r="H10" s="149"/>
    </row>
    <row r="11" s="2" customFormat="1" ht="42.75" spans="1:8">
      <c r="A11" s="13">
        <v>7</v>
      </c>
      <c r="B11" s="13" t="s">
        <v>38</v>
      </c>
      <c r="C11" s="13" t="s">
        <v>39</v>
      </c>
      <c r="D11" s="13" t="s">
        <v>40</v>
      </c>
      <c r="E11" s="13" t="s">
        <v>50</v>
      </c>
      <c r="F11" s="147" t="s">
        <v>52</v>
      </c>
      <c r="G11" s="148">
        <v>2.962</v>
      </c>
      <c r="H11" s="149"/>
    </row>
    <row r="12" s="2" customFormat="1" ht="42.75" spans="1:8">
      <c r="A12" s="13">
        <v>8</v>
      </c>
      <c r="B12" s="13" t="s">
        <v>38</v>
      </c>
      <c r="C12" s="13" t="s">
        <v>39</v>
      </c>
      <c r="D12" s="13" t="s">
        <v>40</v>
      </c>
      <c r="E12" s="13" t="s">
        <v>48</v>
      </c>
      <c r="F12" s="147" t="s">
        <v>53</v>
      </c>
      <c r="G12" s="148">
        <v>1.644</v>
      </c>
      <c r="H12" s="149"/>
    </row>
    <row r="13" s="2" customFormat="1" ht="42.75" spans="1:8">
      <c r="A13" s="13">
        <v>9</v>
      </c>
      <c r="B13" s="13" t="s">
        <v>38</v>
      </c>
      <c r="C13" s="13" t="s">
        <v>39</v>
      </c>
      <c r="D13" s="13" t="s">
        <v>40</v>
      </c>
      <c r="E13" s="13" t="s">
        <v>54</v>
      </c>
      <c r="F13" s="147" t="s">
        <v>55</v>
      </c>
      <c r="G13" s="148">
        <v>0.289</v>
      </c>
      <c r="H13" s="149"/>
    </row>
    <row r="14" s="2" customFormat="1" ht="42.75" spans="1:8">
      <c r="A14" s="13">
        <v>10</v>
      </c>
      <c r="B14" s="13" t="s">
        <v>38</v>
      </c>
      <c r="C14" s="13" t="s">
        <v>39</v>
      </c>
      <c r="D14" s="13" t="s">
        <v>40</v>
      </c>
      <c r="E14" s="13" t="s">
        <v>50</v>
      </c>
      <c r="F14" s="147" t="s">
        <v>56</v>
      </c>
      <c r="G14" s="148">
        <v>3.465</v>
      </c>
      <c r="H14" s="149"/>
    </row>
    <row r="15" s="2" customFormat="1" ht="42.75" spans="1:8">
      <c r="A15" s="13">
        <v>11</v>
      </c>
      <c r="B15" s="13" t="s">
        <v>38</v>
      </c>
      <c r="C15" s="13" t="s">
        <v>39</v>
      </c>
      <c r="D15" s="13" t="s">
        <v>40</v>
      </c>
      <c r="E15" s="13" t="s">
        <v>50</v>
      </c>
      <c r="F15" s="147" t="s">
        <v>57</v>
      </c>
      <c r="G15" s="148">
        <v>10.692</v>
      </c>
      <c r="H15" s="149"/>
    </row>
    <row r="16" s="2" customFormat="1" ht="42.75" spans="1:8">
      <c r="A16" s="13">
        <v>12</v>
      </c>
      <c r="B16" s="13" t="s">
        <v>38</v>
      </c>
      <c r="C16" s="13" t="s">
        <v>39</v>
      </c>
      <c r="D16" s="13" t="s">
        <v>40</v>
      </c>
      <c r="E16" s="13" t="s">
        <v>58</v>
      </c>
      <c r="F16" s="147" t="s">
        <v>59</v>
      </c>
      <c r="G16" s="148">
        <v>16.0776</v>
      </c>
      <c r="H16" s="149"/>
    </row>
    <row r="17" s="2" customFormat="1" ht="42.75" spans="1:8">
      <c r="A17" s="13">
        <v>13</v>
      </c>
      <c r="B17" s="13" t="s">
        <v>38</v>
      </c>
      <c r="C17" s="13" t="s">
        <v>39</v>
      </c>
      <c r="D17" s="13" t="s">
        <v>40</v>
      </c>
      <c r="E17" s="13" t="s">
        <v>50</v>
      </c>
      <c r="F17" s="147" t="s">
        <v>60</v>
      </c>
      <c r="G17" s="148">
        <v>3.4749</v>
      </c>
      <c r="H17" s="149"/>
    </row>
    <row r="18" s="2" customFormat="1" ht="42.75" spans="1:8">
      <c r="A18" s="13">
        <v>14</v>
      </c>
      <c r="B18" s="13" t="s">
        <v>38</v>
      </c>
      <c r="C18" s="13" t="s">
        <v>39</v>
      </c>
      <c r="D18" s="13" t="s">
        <v>40</v>
      </c>
      <c r="E18" s="13" t="s">
        <v>61</v>
      </c>
      <c r="F18" s="147" t="s">
        <v>62</v>
      </c>
      <c r="G18" s="148">
        <v>11.3363</v>
      </c>
      <c r="H18" s="149"/>
    </row>
    <row r="19" s="2" customFormat="1" ht="42.75" spans="1:8">
      <c r="A19" s="13">
        <v>15</v>
      </c>
      <c r="B19" s="13" t="s">
        <v>38</v>
      </c>
      <c r="C19" s="13" t="s">
        <v>39</v>
      </c>
      <c r="D19" s="13" t="s">
        <v>40</v>
      </c>
      <c r="E19" s="13" t="s">
        <v>63</v>
      </c>
      <c r="F19" s="147" t="s">
        <v>64</v>
      </c>
      <c r="G19" s="148">
        <v>0.26712</v>
      </c>
      <c r="H19" s="149"/>
    </row>
    <row r="20" s="2" customFormat="1" ht="42.75" spans="1:8">
      <c r="A20" s="13">
        <v>16</v>
      </c>
      <c r="B20" s="13" t="s">
        <v>38</v>
      </c>
      <c r="C20" s="13" t="s">
        <v>39</v>
      </c>
      <c r="D20" s="13" t="s">
        <v>40</v>
      </c>
      <c r="E20" s="13" t="s">
        <v>54</v>
      </c>
      <c r="F20" s="147" t="s">
        <v>65</v>
      </c>
      <c r="G20" s="148">
        <v>2.376</v>
      </c>
      <c r="H20" s="149"/>
    </row>
    <row r="21" s="2" customFormat="1" ht="42.75" spans="1:8">
      <c r="A21" s="13">
        <v>17</v>
      </c>
      <c r="B21" s="13" t="s">
        <v>38</v>
      </c>
      <c r="C21" s="13" t="s">
        <v>39</v>
      </c>
      <c r="D21" s="13" t="s">
        <v>40</v>
      </c>
      <c r="E21" s="13" t="s">
        <v>43</v>
      </c>
      <c r="F21" s="147" t="s">
        <v>66</v>
      </c>
      <c r="G21" s="148">
        <v>1.386</v>
      </c>
      <c r="H21" s="149"/>
    </row>
    <row r="22" s="2" customFormat="1" ht="42.75" spans="1:8">
      <c r="A22" s="13">
        <v>18</v>
      </c>
      <c r="B22" s="13" t="s">
        <v>38</v>
      </c>
      <c r="C22" s="13" t="s">
        <v>67</v>
      </c>
      <c r="D22" s="13" t="s">
        <v>40</v>
      </c>
      <c r="E22" s="13" t="s">
        <v>68</v>
      </c>
      <c r="F22" s="147" t="s">
        <v>69</v>
      </c>
      <c r="G22" s="148">
        <v>0.334</v>
      </c>
      <c r="H22" s="149"/>
    </row>
    <row r="23" s="2" customFormat="1" ht="42.75" spans="1:8">
      <c r="A23" s="13">
        <v>19</v>
      </c>
      <c r="B23" s="13" t="s">
        <v>38</v>
      </c>
      <c r="C23" s="13" t="s">
        <v>67</v>
      </c>
      <c r="D23" s="13" t="s">
        <v>40</v>
      </c>
      <c r="E23" s="13" t="s">
        <v>70</v>
      </c>
      <c r="F23" s="147" t="s">
        <v>71</v>
      </c>
      <c r="G23" s="148">
        <v>0.229</v>
      </c>
      <c r="H23" s="149"/>
    </row>
    <row r="24" s="2" customFormat="1" ht="42.75" spans="1:8">
      <c r="A24" s="13">
        <v>20</v>
      </c>
      <c r="B24" s="13" t="s">
        <v>38</v>
      </c>
      <c r="C24" s="13" t="s">
        <v>67</v>
      </c>
      <c r="D24" s="13" t="s">
        <v>40</v>
      </c>
      <c r="E24" s="13" t="s">
        <v>72</v>
      </c>
      <c r="F24" s="147" t="s">
        <v>73</v>
      </c>
      <c r="G24" s="148">
        <v>1.33083</v>
      </c>
      <c r="H24" s="149"/>
    </row>
    <row r="25" s="2" customFormat="1" ht="42.75" spans="1:8">
      <c r="A25" s="13">
        <v>21</v>
      </c>
      <c r="B25" s="13" t="s">
        <v>38</v>
      </c>
      <c r="C25" s="13" t="s">
        <v>67</v>
      </c>
      <c r="D25" s="13" t="s">
        <v>40</v>
      </c>
      <c r="E25" s="13" t="s">
        <v>74</v>
      </c>
      <c r="F25" s="147" t="s">
        <v>75</v>
      </c>
      <c r="G25" s="148">
        <v>1.06848</v>
      </c>
      <c r="H25" s="149"/>
    </row>
    <row r="26" s="2" customFormat="1" ht="42.75" spans="1:8">
      <c r="A26" s="13">
        <v>22</v>
      </c>
      <c r="B26" s="13" t="s">
        <v>38</v>
      </c>
      <c r="C26" s="13" t="s">
        <v>67</v>
      </c>
      <c r="D26" s="13" t="s">
        <v>40</v>
      </c>
      <c r="E26" s="13" t="s">
        <v>74</v>
      </c>
      <c r="F26" s="147" t="s">
        <v>76</v>
      </c>
      <c r="G26" s="148">
        <v>0.40068</v>
      </c>
      <c r="H26" s="149"/>
    </row>
    <row r="27" s="2" customFormat="1" ht="42.75" spans="1:8">
      <c r="A27" s="13">
        <v>23</v>
      </c>
      <c r="B27" s="13" t="s">
        <v>38</v>
      </c>
      <c r="C27" s="13" t="s">
        <v>67</v>
      </c>
      <c r="D27" s="13" t="s">
        <v>40</v>
      </c>
      <c r="E27" s="13" t="s">
        <v>77</v>
      </c>
      <c r="F27" s="147" t="s">
        <v>78</v>
      </c>
      <c r="G27" s="148">
        <v>1.98</v>
      </c>
      <c r="H27" s="149"/>
    </row>
    <row r="28" s="2" customFormat="1" ht="42.75" spans="1:8">
      <c r="A28" s="13">
        <v>24</v>
      </c>
      <c r="B28" s="13" t="s">
        <v>38</v>
      </c>
      <c r="C28" s="13" t="s">
        <v>67</v>
      </c>
      <c r="D28" s="13" t="s">
        <v>40</v>
      </c>
      <c r="E28" s="13" t="s">
        <v>77</v>
      </c>
      <c r="F28" s="147" t="s">
        <v>79</v>
      </c>
      <c r="G28" s="148">
        <v>1.386</v>
      </c>
      <c r="H28" s="149"/>
    </row>
    <row r="29" s="2" customFormat="1" ht="42.75" spans="1:8">
      <c r="A29" s="13">
        <v>25</v>
      </c>
      <c r="B29" s="13" t="s">
        <v>38</v>
      </c>
      <c r="C29" s="13" t="s">
        <v>67</v>
      </c>
      <c r="D29" s="13" t="s">
        <v>40</v>
      </c>
      <c r="E29" s="13" t="s">
        <v>70</v>
      </c>
      <c r="F29" s="147" t="s">
        <v>80</v>
      </c>
      <c r="G29" s="148">
        <v>0.34344</v>
      </c>
      <c r="H29" s="149"/>
    </row>
    <row r="30" s="2" customFormat="1" ht="42.75" spans="1:8">
      <c r="A30" s="13">
        <v>26</v>
      </c>
      <c r="B30" s="13" t="s">
        <v>38</v>
      </c>
      <c r="C30" s="13" t="s">
        <v>67</v>
      </c>
      <c r="D30" s="13" t="s">
        <v>40</v>
      </c>
      <c r="E30" s="13" t="s">
        <v>81</v>
      </c>
      <c r="F30" s="147" t="s">
        <v>82</v>
      </c>
      <c r="G30" s="148">
        <v>0.792</v>
      </c>
      <c r="H30" s="149"/>
    </row>
    <row r="31" s="2" customFormat="1" ht="42.75" spans="1:8">
      <c r="A31" s="13">
        <v>27</v>
      </c>
      <c r="B31" s="13" t="s">
        <v>38</v>
      </c>
      <c r="C31" s="13" t="s">
        <v>67</v>
      </c>
      <c r="D31" s="13" t="s">
        <v>40</v>
      </c>
      <c r="E31" s="13" t="s">
        <v>70</v>
      </c>
      <c r="F31" s="147" t="s">
        <v>83</v>
      </c>
      <c r="G31" s="148">
        <v>0.89298</v>
      </c>
      <c r="H31" s="149"/>
    </row>
    <row r="32" s="2" customFormat="1" ht="42.75" spans="1:8">
      <c r="A32" s="13">
        <v>28</v>
      </c>
      <c r="B32" s="13" t="s">
        <v>38</v>
      </c>
      <c r="C32" s="13" t="s">
        <v>67</v>
      </c>
      <c r="D32" s="13" t="s">
        <v>40</v>
      </c>
      <c r="E32" s="13" t="s">
        <v>70</v>
      </c>
      <c r="F32" s="147" t="s">
        <v>84</v>
      </c>
      <c r="G32" s="148">
        <f>18.881</f>
        <v>18.881</v>
      </c>
      <c r="H32" s="149"/>
    </row>
    <row r="33" s="2" customFormat="1" ht="42.75" spans="1:8">
      <c r="A33" s="13">
        <v>29</v>
      </c>
      <c r="B33" s="13" t="s">
        <v>38</v>
      </c>
      <c r="C33" s="13" t="s">
        <v>67</v>
      </c>
      <c r="D33" s="13" t="s">
        <v>40</v>
      </c>
      <c r="E33" s="13" t="s">
        <v>70</v>
      </c>
      <c r="F33" s="147" t="s">
        <v>85</v>
      </c>
      <c r="G33" s="148">
        <f>2.243</f>
        <v>2.243</v>
      </c>
      <c r="H33" s="149"/>
    </row>
    <row r="34" s="2" customFormat="1" ht="42.75" spans="1:8">
      <c r="A34" s="13">
        <v>30</v>
      </c>
      <c r="B34" s="13" t="s">
        <v>38</v>
      </c>
      <c r="C34" s="13" t="s">
        <v>67</v>
      </c>
      <c r="D34" s="13" t="s">
        <v>40</v>
      </c>
      <c r="E34" s="13" t="s">
        <v>68</v>
      </c>
      <c r="F34" s="147" t="s">
        <v>86</v>
      </c>
      <c r="G34" s="148">
        <f>2.269</f>
        <v>2.269</v>
      </c>
      <c r="H34" s="12"/>
    </row>
    <row r="35" s="2" customFormat="1" ht="42.75" spans="1:8">
      <c r="A35" s="13">
        <v>31</v>
      </c>
      <c r="B35" s="13" t="s">
        <v>38</v>
      </c>
      <c r="C35" s="13" t="s">
        <v>67</v>
      </c>
      <c r="D35" s="13" t="s">
        <v>40</v>
      </c>
      <c r="E35" s="13" t="s">
        <v>68</v>
      </c>
      <c r="F35" s="147" t="s">
        <v>87</v>
      </c>
      <c r="G35" s="148">
        <v>11.88</v>
      </c>
      <c r="H35" s="12"/>
    </row>
    <row r="36" s="2" customFormat="1" ht="42.75" spans="1:8">
      <c r="A36" s="13">
        <v>32</v>
      </c>
      <c r="B36" s="13" t="s">
        <v>38</v>
      </c>
      <c r="C36" s="13" t="s">
        <v>88</v>
      </c>
      <c r="D36" s="13" t="s">
        <v>40</v>
      </c>
      <c r="E36" s="13" t="s">
        <v>89</v>
      </c>
      <c r="F36" s="147" t="s">
        <v>90</v>
      </c>
      <c r="G36" s="148">
        <f>19.958</f>
        <v>19.958</v>
      </c>
      <c r="H36" s="149"/>
    </row>
    <row r="37" s="2" customFormat="1" ht="42.75" spans="1:8">
      <c r="A37" s="13">
        <v>33</v>
      </c>
      <c r="B37" s="13" t="s">
        <v>38</v>
      </c>
      <c r="C37" s="13" t="s">
        <v>91</v>
      </c>
      <c r="D37" s="13" t="s">
        <v>40</v>
      </c>
      <c r="E37" s="13" t="s">
        <v>92</v>
      </c>
      <c r="F37" s="147" t="s">
        <v>93</v>
      </c>
      <c r="G37" s="148">
        <v>0.9075</v>
      </c>
      <c r="H37" s="149"/>
    </row>
    <row r="38" s="2" customFormat="1" ht="42.75" spans="1:8">
      <c r="A38" s="13">
        <v>34</v>
      </c>
      <c r="B38" s="13" t="s">
        <v>38</v>
      </c>
      <c r="C38" s="13" t="s">
        <v>91</v>
      </c>
      <c r="D38" s="13" t="s">
        <v>40</v>
      </c>
      <c r="E38" s="13" t="s">
        <v>92</v>
      </c>
      <c r="F38" s="147" t="s">
        <v>94</v>
      </c>
      <c r="G38" s="148">
        <v>0.26712</v>
      </c>
      <c r="H38" s="149"/>
    </row>
    <row r="39" s="2" customFormat="1" ht="42.75" spans="1:8">
      <c r="A39" s="13">
        <v>35</v>
      </c>
      <c r="B39" s="13" t="s">
        <v>38</v>
      </c>
      <c r="C39" s="13" t="s">
        <v>91</v>
      </c>
      <c r="D39" s="13" t="s">
        <v>40</v>
      </c>
      <c r="E39" s="13" t="s">
        <v>95</v>
      </c>
      <c r="F39" s="147" t="s">
        <v>96</v>
      </c>
      <c r="G39" s="148">
        <v>1.881</v>
      </c>
      <c r="H39" s="149"/>
    </row>
    <row r="40" s="2" customFormat="1" ht="54" customHeight="1" spans="1:8">
      <c r="A40" s="13">
        <v>36</v>
      </c>
      <c r="B40" s="13" t="s">
        <v>38</v>
      </c>
      <c r="C40" s="13" t="s">
        <v>91</v>
      </c>
      <c r="D40" s="13" t="s">
        <v>40</v>
      </c>
      <c r="E40" s="13" t="s">
        <v>97</v>
      </c>
      <c r="F40" s="147" t="s">
        <v>98</v>
      </c>
      <c r="G40" s="148">
        <v>1.98</v>
      </c>
      <c r="H40" s="12"/>
    </row>
    <row r="41" ht="35" customHeight="1"/>
    <row r="42" ht="35" customHeight="1"/>
    <row r="43" ht="35" customHeight="1"/>
    <row r="44" ht="35" customHeight="1"/>
    <row r="45" ht="35" customHeight="1"/>
  </sheetData>
  <mergeCells count="3">
    <mergeCell ref="A2:H2"/>
    <mergeCell ref="A4:B4"/>
    <mergeCell ref="C4:F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7" sqref="F7"/>
    </sheetView>
  </sheetViews>
  <sheetFormatPr defaultColWidth="9" defaultRowHeight="13.5" outlineLevelCol="7"/>
  <cols>
    <col min="1" max="1" width="8.25" style="2" customWidth="1"/>
    <col min="2" max="2" width="9.875" style="2" customWidth="1"/>
    <col min="3" max="3" width="19.75" style="2" customWidth="1"/>
    <col min="4" max="4" width="9.375" style="2" customWidth="1"/>
    <col min="5" max="5" width="13.375" style="2" customWidth="1"/>
    <col min="6" max="6" width="40.25" style="2" customWidth="1"/>
    <col min="7" max="7" width="12" style="2" customWidth="1"/>
    <col min="8" max="8" width="9.375" style="2" customWidth="1"/>
    <col min="9" max="16384" width="9" style="2"/>
  </cols>
  <sheetData>
    <row r="1" ht="31" customHeight="1" spans="1:2">
      <c r="A1" s="131" t="s">
        <v>35</v>
      </c>
      <c r="B1" s="131"/>
    </row>
    <row r="2" s="130" customFormat="1" ht="43" customHeight="1" spans="1:8">
      <c r="A2" s="132" t="s">
        <v>99</v>
      </c>
      <c r="B2" s="132"/>
      <c r="C2" s="132"/>
      <c r="D2" s="132"/>
      <c r="E2" s="132"/>
      <c r="F2" s="132"/>
      <c r="G2" s="132"/>
      <c r="H2" s="132"/>
    </row>
    <row r="3" s="2" customFormat="1" ht="40" customHeight="1" spans="1:8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5</v>
      </c>
      <c r="F3" s="133" t="s">
        <v>6</v>
      </c>
      <c r="G3" s="133" t="s">
        <v>7</v>
      </c>
      <c r="H3" s="133" t="s">
        <v>8</v>
      </c>
    </row>
    <row r="4" s="2" customFormat="1" ht="40" customHeight="1" spans="1:8">
      <c r="A4" s="133" t="s">
        <v>13</v>
      </c>
      <c r="B4" s="133"/>
      <c r="C4" s="133" t="s">
        <v>100</v>
      </c>
      <c r="D4" s="133"/>
      <c r="E4" s="133"/>
      <c r="F4" s="133"/>
      <c r="G4" s="134">
        <f>G5+G6+G7+G8+G9+G10+G11+G12+G13+G14+G15+G16+G18+G17+G19+G20+G21+G22+G23+G24+G25+G26+G27+G28+G29+G30+G31</f>
        <v>160.408</v>
      </c>
      <c r="H4" s="133"/>
    </row>
    <row r="5" s="2" customFormat="1" ht="40" customHeight="1" spans="1:8">
      <c r="A5" s="89">
        <v>1</v>
      </c>
      <c r="B5" s="135" t="s">
        <v>38</v>
      </c>
      <c r="C5" s="135" t="s">
        <v>101</v>
      </c>
      <c r="D5" s="135" t="s">
        <v>102</v>
      </c>
      <c r="E5" s="135" t="s">
        <v>103</v>
      </c>
      <c r="F5" s="136" t="s">
        <v>104</v>
      </c>
      <c r="G5" s="137">
        <v>5.7</v>
      </c>
      <c r="H5" s="138" t="s">
        <v>105</v>
      </c>
    </row>
    <row r="6" s="2" customFormat="1" ht="55" customHeight="1" spans="1:8">
      <c r="A6" s="89">
        <v>2</v>
      </c>
      <c r="B6" s="135" t="s">
        <v>38</v>
      </c>
      <c r="C6" s="135" t="s">
        <v>106</v>
      </c>
      <c r="D6" s="135" t="s">
        <v>102</v>
      </c>
      <c r="E6" s="135" t="s">
        <v>107</v>
      </c>
      <c r="F6" s="136" t="s">
        <v>108</v>
      </c>
      <c r="G6" s="137">
        <v>19.8</v>
      </c>
      <c r="H6" s="138" t="s">
        <v>109</v>
      </c>
    </row>
    <row r="7" s="2" customFormat="1" ht="40" customHeight="1" spans="1:8">
      <c r="A7" s="89">
        <v>3</v>
      </c>
      <c r="B7" s="135" t="s">
        <v>38</v>
      </c>
      <c r="C7" s="135" t="s">
        <v>110</v>
      </c>
      <c r="D7" s="135" t="s">
        <v>102</v>
      </c>
      <c r="E7" s="135" t="s">
        <v>111</v>
      </c>
      <c r="F7" s="136" t="s">
        <v>112</v>
      </c>
      <c r="G7" s="137">
        <v>18.5</v>
      </c>
      <c r="H7" s="138" t="s">
        <v>113</v>
      </c>
    </row>
    <row r="8" s="2" customFormat="1" ht="40" customHeight="1" spans="1:8">
      <c r="A8" s="89">
        <v>4</v>
      </c>
      <c r="B8" s="135" t="s">
        <v>38</v>
      </c>
      <c r="C8" s="135" t="s">
        <v>106</v>
      </c>
      <c r="D8" s="135" t="s">
        <v>102</v>
      </c>
      <c r="E8" s="135" t="s">
        <v>114</v>
      </c>
      <c r="F8" s="136" t="s">
        <v>115</v>
      </c>
      <c r="G8" s="137">
        <v>1.6</v>
      </c>
      <c r="H8" s="138" t="s">
        <v>109</v>
      </c>
    </row>
    <row r="9" s="2" customFormat="1" ht="40" customHeight="1" spans="1:8">
      <c r="A9" s="89">
        <v>5</v>
      </c>
      <c r="B9" s="135" t="s">
        <v>38</v>
      </c>
      <c r="C9" s="135" t="s">
        <v>110</v>
      </c>
      <c r="D9" s="135" t="s">
        <v>102</v>
      </c>
      <c r="E9" s="135" t="s">
        <v>116</v>
      </c>
      <c r="F9" s="136" t="s">
        <v>117</v>
      </c>
      <c r="G9" s="137">
        <v>2.3</v>
      </c>
      <c r="H9" s="138" t="s">
        <v>105</v>
      </c>
    </row>
    <row r="10" s="2" customFormat="1" ht="40" customHeight="1" spans="1:8">
      <c r="A10" s="89">
        <v>6</v>
      </c>
      <c r="B10" s="135" t="s">
        <v>38</v>
      </c>
      <c r="C10" s="135" t="s">
        <v>118</v>
      </c>
      <c r="D10" s="135" t="s">
        <v>102</v>
      </c>
      <c r="E10" s="135" t="s">
        <v>119</v>
      </c>
      <c r="F10" s="136" t="s">
        <v>120</v>
      </c>
      <c r="G10" s="137">
        <v>5.9</v>
      </c>
      <c r="H10" s="138" t="s">
        <v>121</v>
      </c>
    </row>
    <row r="11" s="2" customFormat="1" ht="40" customHeight="1" spans="1:8">
      <c r="A11" s="89">
        <v>7</v>
      </c>
      <c r="B11" s="135" t="s">
        <v>38</v>
      </c>
      <c r="C11" s="135" t="s">
        <v>122</v>
      </c>
      <c r="D11" s="135" t="s">
        <v>102</v>
      </c>
      <c r="E11" s="135" t="s">
        <v>123</v>
      </c>
      <c r="F11" s="136" t="s">
        <v>124</v>
      </c>
      <c r="G11" s="137">
        <v>2.6</v>
      </c>
      <c r="H11" s="138" t="s">
        <v>125</v>
      </c>
    </row>
    <row r="12" s="2" customFormat="1" ht="40" customHeight="1" spans="1:8">
      <c r="A12" s="89">
        <v>8</v>
      </c>
      <c r="B12" s="135" t="s">
        <v>38</v>
      </c>
      <c r="C12" s="135" t="s">
        <v>126</v>
      </c>
      <c r="D12" s="135" t="s">
        <v>102</v>
      </c>
      <c r="E12" s="135" t="s">
        <v>127</v>
      </c>
      <c r="F12" s="136" t="s">
        <v>128</v>
      </c>
      <c r="G12" s="137">
        <v>3.3</v>
      </c>
      <c r="H12" s="138" t="s">
        <v>125</v>
      </c>
    </row>
    <row r="13" s="2" customFormat="1" ht="40" customHeight="1" spans="1:8">
      <c r="A13" s="89">
        <v>9</v>
      </c>
      <c r="B13" s="135" t="s">
        <v>38</v>
      </c>
      <c r="C13" s="135" t="s">
        <v>129</v>
      </c>
      <c r="D13" s="135" t="s">
        <v>102</v>
      </c>
      <c r="E13" s="135" t="s">
        <v>130</v>
      </c>
      <c r="F13" s="136" t="s">
        <v>131</v>
      </c>
      <c r="G13" s="137">
        <v>2.8</v>
      </c>
      <c r="H13" s="138" t="s">
        <v>105</v>
      </c>
    </row>
    <row r="14" s="2" customFormat="1" ht="40" customHeight="1" spans="1:8">
      <c r="A14" s="89">
        <v>10</v>
      </c>
      <c r="B14" s="135" t="s">
        <v>38</v>
      </c>
      <c r="C14" s="135" t="s">
        <v>132</v>
      </c>
      <c r="D14" s="135" t="s">
        <v>102</v>
      </c>
      <c r="E14" s="139" t="s">
        <v>133</v>
      </c>
      <c r="F14" s="136" t="s">
        <v>134</v>
      </c>
      <c r="G14" s="140">
        <v>3.7</v>
      </c>
      <c r="H14" s="138" t="s">
        <v>105</v>
      </c>
    </row>
    <row r="15" s="2" customFormat="1" ht="40" customHeight="1" spans="1:8">
      <c r="A15" s="89">
        <v>11</v>
      </c>
      <c r="B15" s="135" t="s">
        <v>38</v>
      </c>
      <c r="C15" s="135" t="s">
        <v>135</v>
      </c>
      <c r="D15" s="135" t="s">
        <v>102</v>
      </c>
      <c r="E15" s="139" t="s">
        <v>136</v>
      </c>
      <c r="F15" s="136" t="s">
        <v>137</v>
      </c>
      <c r="G15" s="140">
        <v>2.5</v>
      </c>
      <c r="H15" s="138" t="s">
        <v>121</v>
      </c>
    </row>
    <row r="16" s="2" customFormat="1" ht="40" customHeight="1" spans="1:8">
      <c r="A16" s="89">
        <v>12</v>
      </c>
      <c r="B16" s="135" t="s">
        <v>38</v>
      </c>
      <c r="C16" s="135" t="s">
        <v>138</v>
      </c>
      <c r="D16" s="135" t="s">
        <v>102</v>
      </c>
      <c r="E16" s="139" t="s">
        <v>130</v>
      </c>
      <c r="F16" s="136" t="s">
        <v>139</v>
      </c>
      <c r="G16" s="140">
        <v>3.2</v>
      </c>
      <c r="H16" s="138" t="s">
        <v>113</v>
      </c>
    </row>
    <row r="17" s="2" customFormat="1" ht="40" customHeight="1" spans="1:8">
      <c r="A17" s="89">
        <v>13</v>
      </c>
      <c r="B17" s="135" t="s">
        <v>38</v>
      </c>
      <c r="C17" s="135" t="s">
        <v>140</v>
      </c>
      <c r="D17" s="135" t="s">
        <v>102</v>
      </c>
      <c r="E17" s="139" t="s">
        <v>141</v>
      </c>
      <c r="F17" s="136" t="s">
        <v>142</v>
      </c>
      <c r="G17" s="140">
        <v>2.9</v>
      </c>
      <c r="H17" s="138" t="s">
        <v>125</v>
      </c>
    </row>
    <row r="18" s="2" customFormat="1" ht="40" customHeight="1" spans="1:8">
      <c r="A18" s="89">
        <v>14</v>
      </c>
      <c r="B18" s="135" t="s">
        <v>38</v>
      </c>
      <c r="C18" s="135" t="s">
        <v>143</v>
      </c>
      <c r="D18" s="135" t="s">
        <v>102</v>
      </c>
      <c r="E18" s="139" t="s">
        <v>144</v>
      </c>
      <c r="F18" s="136" t="s">
        <v>145</v>
      </c>
      <c r="G18" s="140">
        <v>4.95</v>
      </c>
      <c r="H18" s="138" t="s">
        <v>125</v>
      </c>
    </row>
    <row r="19" s="2" customFormat="1" ht="40" customHeight="1" spans="1:8">
      <c r="A19" s="89">
        <v>15</v>
      </c>
      <c r="B19" s="135" t="s">
        <v>38</v>
      </c>
      <c r="C19" s="135" t="s">
        <v>146</v>
      </c>
      <c r="D19" s="135" t="s">
        <v>102</v>
      </c>
      <c r="E19" s="139" t="s">
        <v>147</v>
      </c>
      <c r="F19" s="136" t="s">
        <v>148</v>
      </c>
      <c r="G19" s="140">
        <v>12.7</v>
      </c>
      <c r="H19" s="138" t="s">
        <v>149</v>
      </c>
    </row>
    <row r="20" s="2" customFormat="1" ht="40" customHeight="1" spans="1:8">
      <c r="A20" s="89">
        <v>16</v>
      </c>
      <c r="B20" s="135" t="s">
        <v>38</v>
      </c>
      <c r="C20" s="135" t="s">
        <v>150</v>
      </c>
      <c r="D20" s="135" t="s">
        <v>102</v>
      </c>
      <c r="E20" s="139" t="s">
        <v>151</v>
      </c>
      <c r="F20" s="136" t="s">
        <v>152</v>
      </c>
      <c r="G20" s="140">
        <v>8.85</v>
      </c>
      <c r="H20" s="138" t="s">
        <v>121</v>
      </c>
    </row>
    <row r="21" s="2" customFormat="1" ht="40" customHeight="1" spans="1:8">
      <c r="A21" s="89">
        <v>17</v>
      </c>
      <c r="B21" s="135" t="s">
        <v>38</v>
      </c>
      <c r="C21" s="135" t="s">
        <v>153</v>
      </c>
      <c r="D21" s="135" t="s">
        <v>102</v>
      </c>
      <c r="E21" s="139" t="s">
        <v>154</v>
      </c>
      <c r="F21" s="136" t="s">
        <v>155</v>
      </c>
      <c r="G21" s="140">
        <v>2.7</v>
      </c>
      <c r="H21" s="138" t="s">
        <v>121</v>
      </c>
    </row>
    <row r="22" s="2" customFormat="1" ht="40" customHeight="1" spans="1:8">
      <c r="A22" s="89">
        <v>18</v>
      </c>
      <c r="B22" s="135" t="s">
        <v>38</v>
      </c>
      <c r="C22" s="135" t="s">
        <v>156</v>
      </c>
      <c r="D22" s="135" t="s">
        <v>102</v>
      </c>
      <c r="E22" s="135" t="s">
        <v>157</v>
      </c>
      <c r="F22" s="136" t="s">
        <v>158</v>
      </c>
      <c r="G22" s="140">
        <v>13.3</v>
      </c>
      <c r="H22" s="138" t="s">
        <v>125</v>
      </c>
    </row>
    <row r="23" s="2" customFormat="1" ht="40" customHeight="1" spans="1:8">
      <c r="A23" s="89">
        <v>19</v>
      </c>
      <c r="B23" s="135" t="s">
        <v>38</v>
      </c>
      <c r="C23" s="135" t="s">
        <v>159</v>
      </c>
      <c r="D23" s="135" t="s">
        <v>102</v>
      </c>
      <c r="E23" s="135" t="s">
        <v>160</v>
      </c>
      <c r="F23" s="136" t="s">
        <v>161</v>
      </c>
      <c r="G23" s="140">
        <v>3.9072</v>
      </c>
      <c r="H23" s="138" t="s">
        <v>125</v>
      </c>
    </row>
    <row r="24" s="2" customFormat="1" ht="40" customHeight="1" spans="1:8">
      <c r="A24" s="89">
        <v>20</v>
      </c>
      <c r="B24" s="135" t="s">
        <v>38</v>
      </c>
      <c r="C24" s="135" t="s">
        <v>162</v>
      </c>
      <c r="D24" s="135" t="s">
        <v>102</v>
      </c>
      <c r="E24" s="135" t="s">
        <v>163</v>
      </c>
      <c r="F24" s="136" t="s">
        <v>164</v>
      </c>
      <c r="G24" s="140">
        <v>2.0432</v>
      </c>
      <c r="H24" s="138" t="s">
        <v>165</v>
      </c>
    </row>
    <row r="25" s="2" customFormat="1" ht="40" customHeight="1" spans="1:8">
      <c r="A25" s="89">
        <v>21</v>
      </c>
      <c r="B25" s="135" t="s">
        <v>38</v>
      </c>
      <c r="C25" s="135" t="s">
        <v>166</v>
      </c>
      <c r="D25" s="135" t="s">
        <v>102</v>
      </c>
      <c r="E25" s="139" t="s">
        <v>167</v>
      </c>
      <c r="F25" s="136" t="s">
        <v>168</v>
      </c>
      <c r="G25" s="140">
        <v>1.9203</v>
      </c>
      <c r="H25" s="138" t="s">
        <v>125</v>
      </c>
    </row>
    <row r="26" s="2" customFormat="1" ht="40" customHeight="1" spans="1:8">
      <c r="A26" s="89">
        <v>22</v>
      </c>
      <c r="B26" s="135" t="s">
        <v>38</v>
      </c>
      <c r="C26" s="135" t="s">
        <v>169</v>
      </c>
      <c r="D26" s="135" t="s">
        <v>102</v>
      </c>
      <c r="E26" s="135" t="s">
        <v>170</v>
      </c>
      <c r="F26" s="136" t="s">
        <v>171</v>
      </c>
      <c r="G26" s="140">
        <v>1.353</v>
      </c>
      <c r="H26" s="138" t="s">
        <v>125</v>
      </c>
    </row>
    <row r="27" s="2" customFormat="1" ht="40" customHeight="1" spans="1:8">
      <c r="A27" s="89">
        <v>23</v>
      </c>
      <c r="B27" s="135" t="s">
        <v>38</v>
      </c>
      <c r="C27" s="135" t="s">
        <v>169</v>
      </c>
      <c r="D27" s="135" t="s">
        <v>102</v>
      </c>
      <c r="E27" s="135" t="s">
        <v>172</v>
      </c>
      <c r="F27" s="136" t="s">
        <v>173</v>
      </c>
      <c r="G27" s="140">
        <v>1.96</v>
      </c>
      <c r="H27" s="138" t="s">
        <v>125</v>
      </c>
    </row>
    <row r="28" s="2" customFormat="1" ht="40" customHeight="1" spans="1:8">
      <c r="A28" s="89">
        <v>24</v>
      </c>
      <c r="B28" s="135" t="s">
        <v>38</v>
      </c>
      <c r="C28" s="135" t="s">
        <v>174</v>
      </c>
      <c r="D28" s="135" t="s">
        <v>175</v>
      </c>
      <c r="E28" s="135" t="s">
        <v>176</v>
      </c>
      <c r="F28" s="136" t="s">
        <v>177</v>
      </c>
      <c r="G28" s="140">
        <v>7.1</v>
      </c>
      <c r="H28" s="138" t="s">
        <v>178</v>
      </c>
    </row>
    <row r="29" s="2" customFormat="1" ht="55" customHeight="1" spans="1:8">
      <c r="A29" s="89">
        <v>25</v>
      </c>
      <c r="B29" s="135" t="s">
        <v>38</v>
      </c>
      <c r="C29" s="135" t="s">
        <v>179</v>
      </c>
      <c r="D29" s="135" t="s">
        <v>175</v>
      </c>
      <c r="E29" s="135" t="s">
        <v>180</v>
      </c>
      <c r="F29" s="136" t="s">
        <v>181</v>
      </c>
      <c r="G29" s="140">
        <v>13.0467</v>
      </c>
      <c r="H29" s="138" t="s">
        <v>178</v>
      </c>
    </row>
    <row r="30" s="2" customFormat="1" ht="51" customHeight="1" spans="1:8">
      <c r="A30" s="89">
        <v>26</v>
      </c>
      <c r="B30" s="135" t="s">
        <v>38</v>
      </c>
      <c r="C30" s="135" t="s">
        <v>182</v>
      </c>
      <c r="D30" s="135" t="s">
        <v>175</v>
      </c>
      <c r="E30" s="135" t="s">
        <v>183</v>
      </c>
      <c r="F30" s="136" t="s">
        <v>184</v>
      </c>
      <c r="G30" s="140">
        <v>9.3</v>
      </c>
      <c r="H30" s="89" t="s">
        <v>185</v>
      </c>
    </row>
    <row r="31" s="2" customFormat="1" ht="40" customHeight="1" spans="1:8">
      <c r="A31" s="89">
        <v>27</v>
      </c>
      <c r="B31" s="135" t="s">
        <v>38</v>
      </c>
      <c r="C31" s="138" t="s">
        <v>186</v>
      </c>
      <c r="D31" s="135" t="s">
        <v>175</v>
      </c>
      <c r="E31" s="138" t="s">
        <v>187</v>
      </c>
      <c r="F31" s="136" t="s">
        <v>188</v>
      </c>
      <c r="G31" s="140">
        <v>2.4776</v>
      </c>
      <c r="H31" s="138" t="s">
        <v>178</v>
      </c>
    </row>
    <row r="32" s="2" customFormat="1" ht="40" customHeight="1"/>
  </sheetData>
  <mergeCells count="3">
    <mergeCell ref="A2:H2"/>
    <mergeCell ref="A4:B4"/>
    <mergeCell ref="C4:F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G4" sqref="G4"/>
    </sheetView>
  </sheetViews>
  <sheetFormatPr defaultColWidth="9" defaultRowHeight="13.5" outlineLevelCol="7"/>
  <cols>
    <col min="1" max="1" width="6.375" customWidth="1"/>
    <col min="2" max="2" width="10.5" customWidth="1"/>
    <col min="3" max="3" width="11.625" customWidth="1"/>
    <col min="4" max="4" width="10.75" customWidth="1"/>
    <col min="5" max="5" width="10.875" customWidth="1"/>
    <col min="6" max="6" width="56.125" customWidth="1"/>
    <col min="7" max="7" width="17.125" customWidth="1"/>
  </cols>
  <sheetData>
    <row r="1" ht="30" customHeight="1" spans="1:7">
      <c r="A1" s="58" t="s">
        <v>35</v>
      </c>
      <c r="B1" s="58"/>
      <c r="C1" s="20"/>
      <c r="E1" s="20"/>
      <c r="F1" s="20"/>
      <c r="G1" s="57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49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</row>
    <row r="4" ht="37" customHeight="1" spans="1:8">
      <c r="A4" s="120" t="s">
        <v>15</v>
      </c>
      <c r="B4" s="121"/>
      <c r="C4" s="120" t="s">
        <v>190</v>
      </c>
      <c r="D4" s="122"/>
      <c r="E4" s="122"/>
      <c r="F4" s="121"/>
      <c r="G4" s="123">
        <f>SUM(G5:G45)</f>
        <v>201.926</v>
      </c>
      <c r="H4" s="61"/>
    </row>
    <row r="5" ht="36" spans="1:8">
      <c r="A5" s="124">
        <v>1</v>
      </c>
      <c r="B5" s="124" t="s">
        <v>38</v>
      </c>
      <c r="C5" s="125" t="s">
        <v>191</v>
      </c>
      <c r="D5" s="124" t="s">
        <v>40</v>
      </c>
      <c r="E5" s="124" t="s">
        <v>192</v>
      </c>
      <c r="F5" s="126" t="s">
        <v>193</v>
      </c>
      <c r="G5" s="127">
        <v>5.899</v>
      </c>
      <c r="H5" s="124"/>
    </row>
    <row r="6" ht="36" spans="1:8">
      <c r="A6" s="124">
        <v>2</v>
      </c>
      <c r="B6" s="124" t="s">
        <v>38</v>
      </c>
      <c r="C6" s="125" t="s">
        <v>191</v>
      </c>
      <c r="D6" s="124" t="s">
        <v>40</v>
      </c>
      <c r="E6" s="124" t="s">
        <v>194</v>
      </c>
      <c r="F6" s="126" t="s">
        <v>195</v>
      </c>
      <c r="G6" s="127">
        <v>0.935</v>
      </c>
      <c r="H6" s="124"/>
    </row>
    <row r="7" ht="36" spans="1:8">
      <c r="A7" s="124">
        <v>3</v>
      </c>
      <c r="B7" s="124" t="s">
        <v>38</v>
      </c>
      <c r="C7" s="125" t="s">
        <v>191</v>
      </c>
      <c r="D7" s="124" t="s">
        <v>40</v>
      </c>
      <c r="E7" s="124" t="s">
        <v>196</v>
      </c>
      <c r="F7" s="126" t="s">
        <v>197</v>
      </c>
      <c r="G7" s="127">
        <v>1.669</v>
      </c>
      <c r="H7" s="124"/>
    </row>
    <row r="8" ht="36" spans="1:8">
      <c r="A8" s="124">
        <v>4</v>
      </c>
      <c r="B8" s="124" t="s">
        <v>38</v>
      </c>
      <c r="C8" s="125" t="s">
        <v>191</v>
      </c>
      <c r="D8" s="124" t="s">
        <v>40</v>
      </c>
      <c r="E8" s="124" t="s">
        <v>198</v>
      </c>
      <c r="F8" s="126" t="s">
        <v>199</v>
      </c>
      <c r="G8" s="127">
        <v>0.434</v>
      </c>
      <c r="H8" s="124"/>
    </row>
    <row r="9" ht="36" spans="1:8">
      <c r="A9" s="124">
        <v>5</v>
      </c>
      <c r="B9" s="124" t="s">
        <v>38</v>
      </c>
      <c r="C9" s="125" t="s">
        <v>191</v>
      </c>
      <c r="D9" s="124" t="s">
        <v>40</v>
      </c>
      <c r="E9" s="124" t="s">
        <v>200</v>
      </c>
      <c r="F9" s="126" t="s">
        <v>201</v>
      </c>
      <c r="G9" s="127">
        <v>0.835</v>
      </c>
      <c r="H9" s="124"/>
    </row>
    <row r="10" ht="36" spans="1:8">
      <c r="A10" s="124">
        <v>6</v>
      </c>
      <c r="B10" s="124" t="s">
        <v>38</v>
      </c>
      <c r="C10" s="125" t="s">
        <v>191</v>
      </c>
      <c r="D10" s="124" t="s">
        <v>40</v>
      </c>
      <c r="E10" s="124" t="s">
        <v>202</v>
      </c>
      <c r="F10" s="126" t="s">
        <v>203</v>
      </c>
      <c r="G10" s="127">
        <v>0.495</v>
      </c>
      <c r="H10" s="124"/>
    </row>
    <row r="11" ht="36" spans="1:8">
      <c r="A11" s="124">
        <v>7</v>
      </c>
      <c r="B11" s="124" t="s">
        <v>38</v>
      </c>
      <c r="C11" s="125" t="s">
        <v>204</v>
      </c>
      <c r="D11" s="124" t="s">
        <v>40</v>
      </c>
      <c r="E11" s="124" t="s">
        <v>205</v>
      </c>
      <c r="F11" s="126" t="s">
        <v>206</v>
      </c>
      <c r="G11" s="127">
        <v>2.059</v>
      </c>
      <c r="H11" s="124"/>
    </row>
    <row r="12" ht="36" spans="1:8">
      <c r="A12" s="124">
        <v>8</v>
      </c>
      <c r="B12" s="124" t="s">
        <v>38</v>
      </c>
      <c r="C12" s="125" t="s">
        <v>204</v>
      </c>
      <c r="D12" s="124" t="s">
        <v>40</v>
      </c>
      <c r="E12" s="124" t="s">
        <v>205</v>
      </c>
      <c r="F12" s="126" t="s">
        <v>207</v>
      </c>
      <c r="G12" s="127">
        <v>1.584</v>
      </c>
      <c r="H12" s="124"/>
    </row>
    <row r="13" ht="36" spans="1:8">
      <c r="A13" s="124">
        <v>9</v>
      </c>
      <c r="B13" s="124" t="s">
        <v>38</v>
      </c>
      <c r="C13" s="125" t="s">
        <v>204</v>
      </c>
      <c r="D13" s="124" t="s">
        <v>40</v>
      </c>
      <c r="E13" s="124" t="s">
        <v>208</v>
      </c>
      <c r="F13" s="126" t="s">
        <v>209</v>
      </c>
      <c r="G13" s="127">
        <v>1.98</v>
      </c>
      <c r="H13" s="124"/>
    </row>
    <row r="14" ht="36" spans="1:8">
      <c r="A14" s="124">
        <v>10</v>
      </c>
      <c r="B14" s="124" t="s">
        <v>38</v>
      </c>
      <c r="C14" s="125" t="s">
        <v>204</v>
      </c>
      <c r="D14" s="124" t="s">
        <v>40</v>
      </c>
      <c r="E14" s="124" t="s">
        <v>208</v>
      </c>
      <c r="F14" s="126" t="s">
        <v>210</v>
      </c>
      <c r="G14" s="127">
        <v>1.336</v>
      </c>
      <c r="H14" s="124"/>
    </row>
    <row r="15" ht="36" spans="1:8">
      <c r="A15" s="124">
        <v>11</v>
      </c>
      <c r="B15" s="124" t="s">
        <v>38</v>
      </c>
      <c r="C15" s="125" t="s">
        <v>204</v>
      </c>
      <c r="D15" s="124" t="s">
        <v>40</v>
      </c>
      <c r="E15" s="124" t="s">
        <v>211</v>
      </c>
      <c r="F15" s="126" t="s">
        <v>212</v>
      </c>
      <c r="G15" s="127">
        <v>2.218</v>
      </c>
      <c r="H15" s="124"/>
    </row>
    <row r="16" ht="36" spans="1:8">
      <c r="A16" s="124">
        <v>12</v>
      </c>
      <c r="B16" s="124" t="s">
        <v>38</v>
      </c>
      <c r="C16" s="125" t="s">
        <v>213</v>
      </c>
      <c r="D16" s="124" t="s">
        <v>40</v>
      </c>
      <c r="E16" s="124" t="s">
        <v>214</v>
      </c>
      <c r="F16" s="126" t="s">
        <v>215</v>
      </c>
      <c r="G16" s="127">
        <v>3.044</v>
      </c>
      <c r="H16" s="124"/>
    </row>
    <row r="17" ht="36" spans="1:8">
      <c r="A17" s="124">
        <v>13</v>
      </c>
      <c r="B17" s="124" t="s">
        <v>38</v>
      </c>
      <c r="C17" s="125" t="s">
        <v>213</v>
      </c>
      <c r="D17" s="124" t="s">
        <v>40</v>
      </c>
      <c r="E17" s="124" t="s">
        <v>214</v>
      </c>
      <c r="F17" s="126" t="s">
        <v>216</v>
      </c>
      <c r="G17" s="127">
        <v>1.901</v>
      </c>
      <c r="H17" s="124"/>
    </row>
    <row r="18" ht="36" spans="1:8">
      <c r="A18" s="124">
        <v>14</v>
      </c>
      <c r="B18" s="124" t="s">
        <v>38</v>
      </c>
      <c r="C18" s="125" t="s">
        <v>213</v>
      </c>
      <c r="D18" s="124" t="s">
        <v>40</v>
      </c>
      <c r="E18" s="124" t="s">
        <v>214</v>
      </c>
      <c r="F18" s="126" t="s">
        <v>217</v>
      </c>
      <c r="G18" s="127">
        <v>4.751</v>
      </c>
      <c r="H18" s="124"/>
    </row>
    <row r="19" ht="36" spans="1:8">
      <c r="A19" s="124">
        <v>15</v>
      </c>
      <c r="B19" s="124" t="s">
        <v>38</v>
      </c>
      <c r="C19" s="125" t="s">
        <v>213</v>
      </c>
      <c r="D19" s="124" t="s">
        <v>40</v>
      </c>
      <c r="E19" s="124" t="s">
        <v>218</v>
      </c>
      <c r="F19" s="126" t="s">
        <v>219</v>
      </c>
      <c r="G19" s="127">
        <v>1.002</v>
      </c>
      <c r="H19" s="124"/>
    </row>
    <row r="20" ht="36" spans="1:8">
      <c r="A20" s="124">
        <v>16</v>
      </c>
      <c r="B20" s="124" t="s">
        <v>38</v>
      </c>
      <c r="C20" s="125" t="s">
        <v>213</v>
      </c>
      <c r="D20" s="124" t="s">
        <v>40</v>
      </c>
      <c r="E20" s="124" t="s">
        <v>220</v>
      </c>
      <c r="F20" s="126" t="s">
        <v>221</v>
      </c>
      <c r="G20" s="127">
        <v>1.507</v>
      </c>
      <c r="H20" s="124"/>
    </row>
    <row r="21" ht="36" spans="1:8">
      <c r="A21" s="124">
        <v>17</v>
      </c>
      <c r="B21" s="124" t="s">
        <v>38</v>
      </c>
      <c r="C21" s="125" t="s">
        <v>213</v>
      </c>
      <c r="D21" s="124" t="s">
        <v>40</v>
      </c>
      <c r="E21" s="124" t="s">
        <v>220</v>
      </c>
      <c r="F21" s="126" t="s">
        <v>222</v>
      </c>
      <c r="G21" s="127">
        <v>1.002</v>
      </c>
      <c r="H21" s="124"/>
    </row>
    <row r="22" ht="36" spans="1:8">
      <c r="A22" s="124">
        <v>18</v>
      </c>
      <c r="B22" s="124" t="s">
        <v>38</v>
      </c>
      <c r="C22" s="125" t="s">
        <v>223</v>
      </c>
      <c r="D22" s="124" t="s">
        <v>40</v>
      </c>
      <c r="E22" s="124" t="s">
        <v>224</v>
      </c>
      <c r="F22" s="126" t="s">
        <v>225</v>
      </c>
      <c r="G22" s="127">
        <v>1.584</v>
      </c>
      <c r="H22" s="124"/>
    </row>
    <row r="23" ht="36" spans="1:8">
      <c r="A23" s="124">
        <v>19</v>
      </c>
      <c r="B23" s="124" t="s">
        <v>38</v>
      </c>
      <c r="C23" s="125" t="s">
        <v>223</v>
      </c>
      <c r="D23" s="124" t="s">
        <v>40</v>
      </c>
      <c r="E23" s="124" t="s">
        <v>226</v>
      </c>
      <c r="F23" s="126" t="s">
        <v>227</v>
      </c>
      <c r="G23" s="127">
        <v>1.188</v>
      </c>
      <c r="H23" s="124"/>
    </row>
    <row r="24" ht="42.75" spans="1:8">
      <c r="A24" s="124">
        <v>20</v>
      </c>
      <c r="B24" s="124" t="s">
        <v>38</v>
      </c>
      <c r="C24" s="125" t="s">
        <v>228</v>
      </c>
      <c r="D24" s="124" t="s">
        <v>40</v>
      </c>
      <c r="E24" s="124" t="s">
        <v>229</v>
      </c>
      <c r="F24" s="126" t="s">
        <v>230</v>
      </c>
      <c r="G24" s="127">
        <v>6.847</v>
      </c>
      <c r="H24" s="124"/>
    </row>
    <row r="25" ht="36" spans="1:8">
      <c r="A25" s="124">
        <v>21</v>
      </c>
      <c r="B25" s="124" t="s">
        <v>38</v>
      </c>
      <c r="C25" s="125" t="s">
        <v>228</v>
      </c>
      <c r="D25" s="124" t="s">
        <v>40</v>
      </c>
      <c r="E25" s="124" t="s">
        <v>229</v>
      </c>
      <c r="F25" s="126" t="s">
        <v>231</v>
      </c>
      <c r="G25" s="127">
        <v>3.406</v>
      </c>
      <c r="H25" s="124"/>
    </row>
    <row r="26" ht="36" spans="1:8">
      <c r="A26" s="124">
        <v>22</v>
      </c>
      <c r="B26" s="124" t="s">
        <v>38</v>
      </c>
      <c r="C26" s="125" t="s">
        <v>228</v>
      </c>
      <c r="D26" s="124" t="s">
        <v>40</v>
      </c>
      <c r="E26" s="124" t="s">
        <v>232</v>
      </c>
      <c r="F26" s="126" t="s">
        <v>233</v>
      </c>
      <c r="G26" s="127">
        <v>2.195</v>
      </c>
      <c r="H26" s="124"/>
    </row>
    <row r="27" ht="36" spans="1:8">
      <c r="A27" s="124">
        <v>23</v>
      </c>
      <c r="B27" s="124" t="s">
        <v>38</v>
      </c>
      <c r="C27" s="125" t="s">
        <v>228</v>
      </c>
      <c r="D27" s="124" t="s">
        <v>40</v>
      </c>
      <c r="E27" s="124" t="s">
        <v>234</v>
      </c>
      <c r="F27" s="126" t="s">
        <v>235</v>
      </c>
      <c r="G27" s="127">
        <v>1.202</v>
      </c>
      <c r="H27" s="124"/>
    </row>
    <row r="28" ht="36" spans="1:8">
      <c r="A28" s="124">
        <v>24</v>
      </c>
      <c r="B28" s="124" t="s">
        <v>38</v>
      </c>
      <c r="C28" s="125" t="s">
        <v>228</v>
      </c>
      <c r="D28" s="124" t="s">
        <v>40</v>
      </c>
      <c r="E28" s="124" t="s">
        <v>234</v>
      </c>
      <c r="F28" s="126" t="s">
        <v>236</v>
      </c>
      <c r="G28" s="127">
        <v>1.369</v>
      </c>
      <c r="H28" s="124"/>
    </row>
    <row r="29" ht="36" spans="1:8">
      <c r="A29" s="124">
        <v>25</v>
      </c>
      <c r="B29" s="124" t="s">
        <v>38</v>
      </c>
      <c r="C29" s="125" t="s">
        <v>228</v>
      </c>
      <c r="D29" s="124" t="s">
        <v>40</v>
      </c>
      <c r="E29" s="124" t="s">
        <v>237</v>
      </c>
      <c r="F29" s="126" t="s">
        <v>238</v>
      </c>
      <c r="G29" s="127">
        <v>14.879</v>
      </c>
      <c r="H29" s="124"/>
    </row>
    <row r="30" ht="36" spans="1:8">
      <c r="A30" s="124">
        <v>26</v>
      </c>
      <c r="B30" s="124" t="s">
        <v>38</v>
      </c>
      <c r="C30" s="125" t="s">
        <v>239</v>
      </c>
      <c r="D30" s="124" t="s">
        <v>40</v>
      </c>
      <c r="E30" s="124" t="s">
        <v>240</v>
      </c>
      <c r="F30" s="126" t="s">
        <v>241</v>
      </c>
      <c r="G30" s="127">
        <v>2.772</v>
      </c>
      <c r="H30" s="124"/>
    </row>
    <row r="31" ht="36" spans="1:8">
      <c r="A31" s="124">
        <v>27</v>
      </c>
      <c r="B31" s="124" t="s">
        <v>38</v>
      </c>
      <c r="C31" s="125" t="s">
        <v>239</v>
      </c>
      <c r="D31" s="124" t="s">
        <v>40</v>
      </c>
      <c r="E31" s="124" t="s">
        <v>242</v>
      </c>
      <c r="F31" s="126" t="s">
        <v>243</v>
      </c>
      <c r="G31" s="127">
        <v>8.019</v>
      </c>
      <c r="H31" s="124"/>
    </row>
    <row r="32" ht="36" spans="1:8">
      <c r="A32" s="124">
        <v>28</v>
      </c>
      <c r="B32" s="124" t="s">
        <v>38</v>
      </c>
      <c r="C32" s="125" t="s">
        <v>239</v>
      </c>
      <c r="D32" s="124" t="s">
        <v>40</v>
      </c>
      <c r="E32" s="124" t="s">
        <v>244</v>
      </c>
      <c r="F32" s="126" t="s">
        <v>245</v>
      </c>
      <c r="G32" s="127">
        <v>4.158</v>
      </c>
      <c r="H32" s="124"/>
    </row>
    <row r="33" ht="36" spans="1:8">
      <c r="A33" s="124">
        <v>29</v>
      </c>
      <c r="B33" s="124" t="s">
        <v>38</v>
      </c>
      <c r="C33" s="125" t="s">
        <v>246</v>
      </c>
      <c r="D33" s="124" t="s">
        <v>40</v>
      </c>
      <c r="E33" s="124" t="s">
        <v>247</v>
      </c>
      <c r="F33" s="126" t="s">
        <v>248</v>
      </c>
      <c r="G33" s="127">
        <v>1.721</v>
      </c>
      <c r="H33" s="124"/>
    </row>
    <row r="34" ht="36" spans="1:8">
      <c r="A34" s="124">
        <v>30</v>
      </c>
      <c r="B34" s="124" t="s">
        <v>38</v>
      </c>
      <c r="C34" s="125" t="s">
        <v>246</v>
      </c>
      <c r="D34" s="124" t="s">
        <v>40</v>
      </c>
      <c r="E34" s="124" t="s">
        <v>249</v>
      </c>
      <c r="F34" s="126" t="s">
        <v>250</v>
      </c>
      <c r="G34" s="127">
        <v>3.84</v>
      </c>
      <c r="H34" s="124"/>
    </row>
    <row r="35" ht="36" spans="1:8">
      <c r="A35" s="124">
        <v>31</v>
      </c>
      <c r="B35" s="124" t="s">
        <v>38</v>
      </c>
      <c r="C35" s="125" t="s">
        <v>246</v>
      </c>
      <c r="D35" s="124" t="s">
        <v>40</v>
      </c>
      <c r="E35" s="124" t="s">
        <v>251</v>
      </c>
      <c r="F35" s="126" t="s">
        <v>252</v>
      </c>
      <c r="G35" s="127">
        <v>0.768</v>
      </c>
      <c r="H35" s="124"/>
    </row>
    <row r="36" ht="36" spans="1:8">
      <c r="A36" s="124">
        <v>32</v>
      </c>
      <c r="B36" s="124" t="s">
        <v>38</v>
      </c>
      <c r="C36" s="125" t="s">
        <v>253</v>
      </c>
      <c r="D36" s="124" t="s">
        <v>40</v>
      </c>
      <c r="E36" s="124" t="s">
        <v>254</v>
      </c>
      <c r="F36" s="126" t="s">
        <v>255</v>
      </c>
      <c r="G36" s="127">
        <v>1.169</v>
      </c>
      <c r="H36" s="124"/>
    </row>
    <row r="37" ht="36" spans="1:8">
      <c r="A37" s="124">
        <v>33</v>
      </c>
      <c r="B37" s="124" t="s">
        <v>38</v>
      </c>
      <c r="C37" s="125" t="s">
        <v>253</v>
      </c>
      <c r="D37" s="124" t="s">
        <v>40</v>
      </c>
      <c r="E37" s="124" t="s">
        <v>254</v>
      </c>
      <c r="F37" s="126" t="s">
        <v>256</v>
      </c>
      <c r="G37" s="127">
        <v>9.929</v>
      </c>
      <c r="H37" s="124"/>
    </row>
    <row r="38" ht="36" spans="1:8">
      <c r="A38" s="124">
        <v>34</v>
      </c>
      <c r="B38" s="124" t="s">
        <v>38</v>
      </c>
      <c r="C38" s="125" t="s">
        <v>253</v>
      </c>
      <c r="D38" s="124" t="s">
        <v>40</v>
      </c>
      <c r="E38" s="124" t="s">
        <v>257</v>
      </c>
      <c r="F38" s="126" t="s">
        <v>258</v>
      </c>
      <c r="G38" s="127">
        <v>0.721</v>
      </c>
      <c r="H38" s="124"/>
    </row>
    <row r="39" ht="36" spans="1:8">
      <c r="A39" s="124">
        <v>35</v>
      </c>
      <c r="B39" s="124" t="s">
        <v>38</v>
      </c>
      <c r="C39" s="125" t="s">
        <v>253</v>
      </c>
      <c r="D39" s="124" t="s">
        <v>40</v>
      </c>
      <c r="E39" s="124" t="s">
        <v>259</v>
      </c>
      <c r="F39" s="126" t="s">
        <v>260</v>
      </c>
      <c r="G39" s="127">
        <v>2.724</v>
      </c>
      <c r="H39" s="124"/>
    </row>
    <row r="40" ht="36" spans="1:8">
      <c r="A40" s="124">
        <v>36</v>
      </c>
      <c r="B40" s="124" t="s">
        <v>38</v>
      </c>
      <c r="C40" s="125" t="s">
        <v>253</v>
      </c>
      <c r="D40" s="124" t="s">
        <v>40</v>
      </c>
      <c r="E40" s="124" t="s">
        <v>259</v>
      </c>
      <c r="F40" s="126" t="s">
        <v>261</v>
      </c>
      <c r="G40" s="127">
        <v>6.616</v>
      </c>
      <c r="H40" s="124"/>
    </row>
    <row r="41" ht="36" spans="1:8">
      <c r="A41" s="124">
        <v>37</v>
      </c>
      <c r="B41" s="124" t="s">
        <v>38</v>
      </c>
      <c r="C41" s="125" t="s">
        <v>253</v>
      </c>
      <c r="D41" s="124" t="s">
        <v>40</v>
      </c>
      <c r="E41" s="124" t="s">
        <v>257</v>
      </c>
      <c r="F41" s="126" t="s">
        <v>262</v>
      </c>
      <c r="G41" s="128">
        <v>3.663</v>
      </c>
      <c r="H41" s="129"/>
    </row>
    <row r="42" ht="57" spans="1:8">
      <c r="A42" s="124">
        <v>38</v>
      </c>
      <c r="B42" s="124" t="s">
        <v>38</v>
      </c>
      <c r="C42" s="124" t="s">
        <v>239</v>
      </c>
      <c r="D42" s="124" t="s">
        <v>40</v>
      </c>
      <c r="E42" s="124" t="s">
        <v>263</v>
      </c>
      <c r="F42" s="126" t="s">
        <v>264</v>
      </c>
      <c r="G42" s="127">
        <v>65.309</v>
      </c>
      <c r="H42" s="68"/>
    </row>
    <row r="43" ht="57" spans="1:8">
      <c r="A43" s="124">
        <v>39</v>
      </c>
      <c r="B43" s="124" t="s">
        <v>38</v>
      </c>
      <c r="C43" s="124" t="s">
        <v>265</v>
      </c>
      <c r="D43" s="124" t="s">
        <v>40</v>
      </c>
      <c r="E43" s="124" t="s">
        <v>266</v>
      </c>
      <c r="F43" s="126" t="s">
        <v>267</v>
      </c>
      <c r="G43" s="127">
        <v>22.424</v>
      </c>
      <c r="H43" s="68"/>
    </row>
    <row r="44" ht="57" spans="1:8">
      <c r="A44" s="124">
        <v>40</v>
      </c>
      <c r="B44" s="124" t="s">
        <v>38</v>
      </c>
      <c r="C44" s="124" t="s">
        <v>265</v>
      </c>
      <c r="D44" s="124" t="s">
        <v>40</v>
      </c>
      <c r="E44" s="124" t="s">
        <v>268</v>
      </c>
      <c r="F44" s="126" t="s">
        <v>269</v>
      </c>
      <c r="G44" s="127">
        <v>1.089</v>
      </c>
      <c r="H44" s="68"/>
    </row>
    <row r="45" ht="57" spans="1:8">
      <c r="A45" s="124">
        <v>41</v>
      </c>
      <c r="B45" s="124" t="s">
        <v>38</v>
      </c>
      <c r="C45" s="124" t="s">
        <v>265</v>
      </c>
      <c r="D45" s="124" t="s">
        <v>40</v>
      </c>
      <c r="E45" s="124" t="s">
        <v>270</v>
      </c>
      <c r="F45" s="126" t="s">
        <v>271</v>
      </c>
      <c r="G45" s="127">
        <v>1.683</v>
      </c>
      <c r="H45" s="68"/>
    </row>
  </sheetData>
  <mergeCells count="3">
    <mergeCell ref="A2:H2"/>
    <mergeCell ref="A4:B4"/>
    <mergeCell ref="C4:F4"/>
  </mergeCells>
  <conditionalFormatting sqref="G42 G43 G44:G4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4" sqref="G4"/>
    </sheetView>
  </sheetViews>
  <sheetFormatPr defaultColWidth="9" defaultRowHeight="13.5" outlineLevelCol="7"/>
  <cols>
    <col min="1" max="1" width="6.375" customWidth="1"/>
    <col min="2" max="2" width="10.5" customWidth="1"/>
    <col min="3" max="3" width="11.625" customWidth="1"/>
    <col min="4" max="4" width="10.75" customWidth="1"/>
    <col min="5" max="5" width="10.875" customWidth="1"/>
    <col min="6" max="6" width="56.125" customWidth="1"/>
    <col min="7" max="7" width="17.125" customWidth="1"/>
  </cols>
  <sheetData>
    <row r="1" ht="30" customHeight="1" spans="1:7">
      <c r="A1" s="58" t="s">
        <v>35</v>
      </c>
      <c r="B1" s="58"/>
      <c r="C1" s="20"/>
      <c r="E1" s="20"/>
      <c r="F1" s="20"/>
      <c r="G1" s="57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49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</row>
    <row r="4" ht="29" customHeight="1" spans="1:8">
      <c r="A4" s="107" t="s">
        <v>17</v>
      </c>
      <c r="B4" s="108"/>
      <c r="C4" s="107" t="s">
        <v>272</v>
      </c>
      <c r="D4" s="109"/>
      <c r="E4" s="109"/>
      <c r="F4" s="108"/>
      <c r="G4" s="110">
        <f>SUM(G5:G10)</f>
        <v>46.25</v>
      </c>
      <c r="H4" s="111"/>
    </row>
    <row r="5" ht="29" customHeight="1" spans="1:8">
      <c r="A5" s="44">
        <v>1</v>
      </c>
      <c r="B5" s="112" t="s">
        <v>38</v>
      </c>
      <c r="C5" s="113" t="s">
        <v>273</v>
      </c>
      <c r="D5" s="112" t="s">
        <v>102</v>
      </c>
      <c r="E5" s="114" t="s">
        <v>274</v>
      </c>
      <c r="F5" s="115" t="s">
        <v>275</v>
      </c>
      <c r="G5" s="116">
        <v>14.29</v>
      </c>
      <c r="H5" s="117"/>
    </row>
    <row r="6" ht="29" customHeight="1" spans="1:8">
      <c r="A6" s="44">
        <v>2</v>
      </c>
      <c r="B6" s="112" t="s">
        <v>38</v>
      </c>
      <c r="C6" s="114" t="s">
        <v>276</v>
      </c>
      <c r="D6" s="112" t="s">
        <v>102</v>
      </c>
      <c r="E6" s="114" t="s">
        <v>277</v>
      </c>
      <c r="F6" s="115" t="s">
        <v>278</v>
      </c>
      <c r="G6" s="116">
        <v>3.08</v>
      </c>
      <c r="H6" s="117"/>
    </row>
    <row r="7" ht="29" customHeight="1" spans="1:8">
      <c r="A7" s="44">
        <v>3</v>
      </c>
      <c r="B7" s="112" t="s">
        <v>38</v>
      </c>
      <c r="C7" s="118" t="s">
        <v>279</v>
      </c>
      <c r="D7" s="112" t="s">
        <v>102</v>
      </c>
      <c r="E7" s="115" t="s">
        <v>280</v>
      </c>
      <c r="F7" s="115" t="s">
        <v>281</v>
      </c>
      <c r="G7" s="116">
        <v>7</v>
      </c>
      <c r="H7" s="53"/>
    </row>
    <row r="8" ht="29" customHeight="1" spans="1:8">
      <c r="A8" s="44">
        <v>4</v>
      </c>
      <c r="B8" s="112" t="s">
        <v>38</v>
      </c>
      <c r="C8" s="115" t="s">
        <v>282</v>
      </c>
      <c r="D8" s="112" t="s">
        <v>102</v>
      </c>
      <c r="E8" s="115" t="s">
        <v>283</v>
      </c>
      <c r="F8" s="115" t="s">
        <v>284</v>
      </c>
      <c r="G8" s="116">
        <v>8.25</v>
      </c>
      <c r="H8" s="53"/>
    </row>
    <row r="9" ht="29" customHeight="1" spans="1:8">
      <c r="A9" s="44">
        <v>5</v>
      </c>
      <c r="B9" s="112" t="s">
        <v>38</v>
      </c>
      <c r="C9" s="119" t="s">
        <v>285</v>
      </c>
      <c r="D9" s="112" t="s">
        <v>102</v>
      </c>
      <c r="E9" s="115" t="s">
        <v>286</v>
      </c>
      <c r="F9" s="32" t="s">
        <v>287</v>
      </c>
      <c r="G9" s="116">
        <v>10</v>
      </c>
      <c r="H9" s="117"/>
    </row>
    <row r="10" ht="29" customHeight="1" spans="1:8">
      <c r="A10" s="44">
        <v>6</v>
      </c>
      <c r="B10" s="112" t="s">
        <v>38</v>
      </c>
      <c r="C10" s="115" t="s">
        <v>288</v>
      </c>
      <c r="D10" s="112" t="s">
        <v>102</v>
      </c>
      <c r="E10" s="115" t="s">
        <v>289</v>
      </c>
      <c r="F10" s="115" t="s">
        <v>290</v>
      </c>
      <c r="G10" s="116">
        <v>3.63</v>
      </c>
      <c r="H10" s="53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opLeftCell="C67" workbookViewId="0">
      <selection activeCell="F95" sqref="F95"/>
    </sheetView>
  </sheetViews>
  <sheetFormatPr defaultColWidth="9" defaultRowHeight="13.5" outlineLevelCol="7"/>
  <cols>
    <col min="1" max="1" width="6.375" style="1" customWidth="1"/>
    <col min="2" max="2" width="10.5" style="1" customWidth="1"/>
    <col min="3" max="3" width="11.625" style="1" customWidth="1"/>
    <col min="4" max="4" width="10.75" style="1" customWidth="1"/>
    <col min="5" max="5" width="10.875" style="1" customWidth="1"/>
    <col min="6" max="6" width="56.125" style="1" customWidth="1"/>
    <col min="7" max="7" width="16.375" style="1" customWidth="1"/>
    <col min="8" max="16384" width="9" style="1"/>
  </cols>
  <sheetData>
    <row r="1" ht="30" customHeight="1" spans="1:7">
      <c r="A1" s="4" t="s">
        <v>35</v>
      </c>
      <c r="B1" s="4"/>
      <c r="C1" s="5"/>
      <c r="E1" s="5"/>
      <c r="F1" s="5"/>
      <c r="G1" s="6"/>
    </row>
    <row r="2" ht="30" customHeight="1" spans="1:8">
      <c r="A2" s="7" t="s">
        <v>189</v>
      </c>
      <c r="B2" s="7"/>
      <c r="C2" s="8"/>
      <c r="D2" s="7"/>
      <c r="E2" s="8"/>
      <c r="F2" s="8"/>
      <c r="G2" s="7"/>
      <c r="H2" s="7"/>
    </row>
    <row r="3" ht="49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2" customFormat="1" ht="46" customHeight="1" spans="1:8">
      <c r="A4" s="10" t="s">
        <v>19</v>
      </c>
      <c r="B4" s="10"/>
      <c r="C4" s="10" t="s">
        <v>291</v>
      </c>
      <c r="D4" s="10"/>
      <c r="E4" s="10"/>
      <c r="F4" s="11"/>
      <c r="G4" s="88">
        <f>SUM(G5:G71)</f>
        <v>170.6016105</v>
      </c>
      <c r="H4" s="12"/>
    </row>
    <row r="5" s="2" customFormat="1" ht="83" customHeight="1" spans="1:8">
      <c r="A5" s="89">
        <v>1</v>
      </c>
      <c r="B5" s="89" t="s">
        <v>38</v>
      </c>
      <c r="C5" s="90" t="s">
        <v>292</v>
      </c>
      <c r="D5" s="90" t="s">
        <v>40</v>
      </c>
      <c r="E5" s="91" t="s">
        <v>293</v>
      </c>
      <c r="F5" s="92" t="s">
        <v>294</v>
      </c>
      <c r="G5" s="93">
        <v>1.9965</v>
      </c>
      <c r="H5" s="94"/>
    </row>
    <row r="6" s="2" customFormat="1" ht="45" customHeight="1" spans="1:8">
      <c r="A6" s="89">
        <v>2</v>
      </c>
      <c r="B6" s="89" t="s">
        <v>38</v>
      </c>
      <c r="C6" s="90" t="s">
        <v>292</v>
      </c>
      <c r="D6" s="90" t="s">
        <v>40</v>
      </c>
      <c r="E6" s="91" t="s">
        <v>295</v>
      </c>
      <c r="F6" s="92" t="s">
        <v>296</v>
      </c>
      <c r="G6" s="95">
        <v>0.3696</v>
      </c>
      <c r="H6" s="90"/>
    </row>
    <row r="7" s="2" customFormat="1" ht="45" customHeight="1" spans="1:8">
      <c r="A7" s="89">
        <v>3</v>
      </c>
      <c r="B7" s="89" t="s">
        <v>38</v>
      </c>
      <c r="C7" s="90" t="s">
        <v>292</v>
      </c>
      <c r="D7" s="90" t="s">
        <v>40</v>
      </c>
      <c r="E7" s="91" t="s">
        <v>297</v>
      </c>
      <c r="F7" s="92" t="s">
        <v>298</v>
      </c>
      <c r="G7" s="95">
        <v>0.231</v>
      </c>
      <c r="H7" s="90"/>
    </row>
    <row r="8" s="2" customFormat="1" ht="52" customHeight="1" spans="1:8">
      <c r="A8" s="89">
        <v>4</v>
      </c>
      <c r="B8" s="89" t="s">
        <v>38</v>
      </c>
      <c r="C8" s="90" t="s">
        <v>292</v>
      </c>
      <c r="D8" s="90" t="s">
        <v>40</v>
      </c>
      <c r="E8" s="91" t="s">
        <v>299</v>
      </c>
      <c r="F8" s="92" t="s">
        <v>300</v>
      </c>
      <c r="G8" s="95">
        <v>0.5082</v>
      </c>
      <c r="H8" s="90"/>
    </row>
    <row r="9" s="2" customFormat="1" ht="60" customHeight="1" spans="1:8">
      <c r="A9" s="89">
        <v>5</v>
      </c>
      <c r="B9" s="89" t="s">
        <v>38</v>
      </c>
      <c r="C9" s="90" t="s">
        <v>292</v>
      </c>
      <c r="D9" s="90" t="s">
        <v>40</v>
      </c>
      <c r="E9" s="91" t="s">
        <v>301</v>
      </c>
      <c r="F9" s="92" t="s">
        <v>302</v>
      </c>
      <c r="G9" s="93">
        <v>0.792</v>
      </c>
      <c r="H9" s="94"/>
    </row>
    <row r="10" s="2" customFormat="1" ht="45" customHeight="1" spans="1:8">
      <c r="A10" s="89">
        <v>6</v>
      </c>
      <c r="B10" s="89" t="s">
        <v>38</v>
      </c>
      <c r="C10" s="90" t="s">
        <v>292</v>
      </c>
      <c r="D10" s="90" t="s">
        <v>40</v>
      </c>
      <c r="E10" s="91" t="s">
        <v>303</v>
      </c>
      <c r="F10" s="92" t="s">
        <v>304</v>
      </c>
      <c r="G10" s="93">
        <v>0.726</v>
      </c>
      <c r="H10" s="94"/>
    </row>
    <row r="11" s="2" customFormat="1" ht="45" customHeight="1" spans="1:8">
      <c r="A11" s="89">
        <v>7</v>
      </c>
      <c r="B11" s="89" t="s">
        <v>38</v>
      </c>
      <c r="C11" s="90" t="s">
        <v>292</v>
      </c>
      <c r="D11" s="90" t="s">
        <v>40</v>
      </c>
      <c r="E11" s="91" t="s">
        <v>305</v>
      </c>
      <c r="F11" s="92" t="s">
        <v>306</v>
      </c>
      <c r="G11" s="95">
        <v>6.85</v>
      </c>
      <c r="H11" s="90"/>
    </row>
    <row r="12" s="2" customFormat="1" ht="45" customHeight="1" spans="1:8">
      <c r="A12" s="89">
        <v>8</v>
      </c>
      <c r="B12" s="89" t="s">
        <v>38</v>
      </c>
      <c r="C12" s="90" t="s">
        <v>292</v>
      </c>
      <c r="D12" s="90" t="s">
        <v>40</v>
      </c>
      <c r="E12" s="91" t="s">
        <v>307</v>
      </c>
      <c r="F12" s="92" t="s">
        <v>308</v>
      </c>
      <c r="G12" s="95">
        <v>0.58996</v>
      </c>
      <c r="H12" s="90"/>
    </row>
    <row r="13" s="2" customFormat="1" ht="45" customHeight="1" spans="1:8">
      <c r="A13" s="89">
        <v>9</v>
      </c>
      <c r="B13" s="89" t="s">
        <v>38</v>
      </c>
      <c r="C13" s="90" t="s">
        <v>292</v>
      </c>
      <c r="D13" s="90" t="s">
        <v>40</v>
      </c>
      <c r="E13" s="91" t="s">
        <v>309</v>
      </c>
      <c r="F13" s="92" t="s">
        <v>302</v>
      </c>
      <c r="G13" s="95">
        <v>0.729</v>
      </c>
      <c r="H13" s="90" t="s">
        <v>310</v>
      </c>
    </row>
    <row r="14" s="2" customFormat="1" ht="45" customHeight="1" spans="1:8">
      <c r="A14" s="89">
        <v>10</v>
      </c>
      <c r="B14" s="89" t="s">
        <v>38</v>
      </c>
      <c r="C14" s="90" t="s">
        <v>292</v>
      </c>
      <c r="D14" s="90" t="s">
        <v>40</v>
      </c>
      <c r="E14" s="91" t="s">
        <v>311</v>
      </c>
      <c r="F14" s="91" t="s">
        <v>312</v>
      </c>
      <c r="G14" s="95">
        <v>2.6061</v>
      </c>
      <c r="H14" s="90"/>
    </row>
    <row r="15" s="2" customFormat="1" ht="45" customHeight="1" spans="1:8">
      <c r="A15" s="89">
        <v>11</v>
      </c>
      <c r="B15" s="89" t="s">
        <v>38</v>
      </c>
      <c r="C15" s="90" t="s">
        <v>292</v>
      </c>
      <c r="D15" s="90" t="s">
        <v>40</v>
      </c>
      <c r="E15" s="91" t="s">
        <v>313</v>
      </c>
      <c r="F15" s="92" t="s">
        <v>314</v>
      </c>
      <c r="G15" s="95">
        <v>9.5634</v>
      </c>
      <c r="H15" s="90"/>
    </row>
    <row r="16" s="2" customFormat="1" ht="45" customHeight="1" spans="1:8">
      <c r="A16" s="89">
        <v>12</v>
      </c>
      <c r="B16" s="89" t="s">
        <v>38</v>
      </c>
      <c r="C16" s="90" t="s">
        <v>292</v>
      </c>
      <c r="D16" s="90" t="s">
        <v>40</v>
      </c>
      <c r="E16" s="91" t="s">
        <v>315</v>
      </c>
      <c r="F16" s="92" t="s">
        <v>316</v>
      </c>
      <c r="G16" s="95">
        <v>0.47124</v>
      </c>
      <c r="H16" s="90"/>
    </row>
    <row r="17" s="2" customFormat="1" ht="45" customHeight="1" spans="1:8">
      <c r="A17" s="89">
        <v>13</v>
      </c>
      <c r="B17" s="89" t="s">
        <v>38</v>
      </c>
      <c r="C17" s="90" t="s">
        <v>292</v>
      </c>
      <c r="D17" s="90" t="s">
        <v>40</v>
      </c>
      <c r="E17" s="91" t="s">
        <v>317</v>
      </c>
      <c r="F17" s="91" t="s">
        <v>318</v>
      </c>
      <c r="G17" s="93">
        <v>18.3505</v>
      </c>
      <c r="H17" s="94"/>
    </row>
    <row r="18" s="2" customFormat="1" ht="45" customHeight="1" spans="1:8">
      <c r="A18" s="89">
        <v>14</v>
      </c>
      <c r="B18" s="89" t="s">
        <v>38</v>
      </c>
      <c r="C18" s="90" t="s">
        <v>292</v>
      </c>
      <c r="D18" s="90" t="s">
        <v>40</v>
      </c>
      <c r="E18" s="91" t="s">
        <v>319</v>
      </c>
      <c r="F18" s="92" t="s">
        <v>320</v>
      </c>
      <c r="G18" s="95">
        <v>1.782</v>
      </c>
      <c r="H18" s="90"/>
    </row>
    <row r="19" s="2" customFormat="1" ht="45" customHeight="1" spans="1:8">
      <c r="A19" s="89">
        <v>15</v>
      </c>
      <c r="B19" s="89" t="s">
        <v>38</v>
      </c>
      <c r="C19" s="90" t="s">
        <v>292</v>
      </c>
      <c r="D19" s="90" t="s">
        <v>40</v>
      </c>
      <c r="E19" s="91" t="s">
        <v>321</v>
      </c>
      <c r="F19" s="90" t="s">
        <v>322</v>
      </c>
      <c r="G19" s="95">
        <v>0.8505</v>
      </c>
      <c r="H19" s="90"/>
    </row>
    <row r="20" s="2" customFormat="1" ht="45" customHeight="1" spans="1:8">
      <c r="A20" s="89">
        <v>16</v>
      </c>
      <c r="B20" s="89" t="s">
        <v>38</v>
      </c>
      <c r="C20" s="90" t="s">
        <v>292</v>
      </c>
      <c r="D20" s="90" t="s">
        <v>40</v>
      </c>
      <c r="E20" s="91" t="s">
        <v>323</v>
      </c>
      <c r="F20" s="91" t="s">
        <v>324</v>
      </c>
      <c r="G20" s="95">
        <v>6.81325</v>
      </c>
      <c r="H20" s="90"/>
    </row>
    <row r="21" s="2" customFormat="1" ht="45" customHeight="1" spans="1:8">
      <c r="A21" s="89">
        <v>17</v>
      </c>
      <c r="B21" s="89" t="s">
        <v>38</v>
      </c>
      <c r="C21" s="90" t="s">
        <v>292</v>
      </c>
      <c r="D21" s="90" t="s">
        <v>40</v>
      </c>
      <c r="E21" s="91" t="s">
        <v>325</v>
      </c>
      <c r="F21" s="90" t="s">
        <v>326</v>
      </c>
      <c r="G21" s="95">
        <v>5.775</v>
      </c>
      <c r="H21" s="90"/>
    </row>
    <row r="22" s="2" customFormat="1" ht="45" customHeight="1" spans="1:8">
      <c r="A22" s="89">
        <v>18</v>
      </c>
      <c r="B22" s="89" t="s">
        <v>38</v>
      </c>
      <c r="C22" s="90" t="s">
        <v>292</v>
      </c>
      <c r="D22" s="90" t="s">
        <v>40</v>
      </c>
      <c r="E22" s="91" t="s">
        <v>327</v>
      </c>
      <c r="F22" s="91" t="s">
        <v>328</v>
      </c>
      <c r="G22" s="95">
        <v>1.3511</v>
      </c>
      <c r="H22" s="90"/>
    </row>
    <row r="23" s="2" customFormat="1" ht="45" customHeight="1" spans="1:8">
      <c r="A23" s="89">
        <v>19</v>
      </c>
      <c r="B23" s="89" t="s">
        <v>38</v>
      </c>
      <c r="C23" s="90" t="s">
        <v>292</v>
      </c>
      <c r="D23" s="90" t="s">
        <v>40</v>
      </c>
      <c r="E23" s="91" t="s">
        <v>329</v>
      </c>
      <c r="F23" s="90" t="s">
        <v>330</v>
      </c>
      <c r="G23" s="95">
        <v>1.70775</v>
      </c>
      <c r="H23" s="90"/>
    </row>
    <row r="24" s="2" customFormat="1" ht="45" customHeight="1" spans="1:8">
      <c r="A24" s="89">
        <v>20</v>
      </c>
      <c r="B24" s="89" t="s">
        <v>38</v>
      </c>
      <c r="C24" s="90" t="s">
        <v>292</v>
      </c>
      <c r="D24" s="90" t="s">
        <v>40</v>
      </c>
      <c r="E24" s="91" t="s">
        <v>331</v>
      </c>
      <c r="F24" s="96" t="s">
        <v>332</v>
      </c>
      <c r="G24" s="95">
        <v>13.2356</v>
      </c>
      <c r="H24" s="97"/>
    </row>
    <row r="25" s="2" customFormat="1" ht="45" customHeight="1" spans="1:8">
      <c r="A25" s="89">
        <v>21</v>
      </c>
      <c r="B25" s="89" t="s">
        <v>38</v>
      </c>
      <c r="C25" s="90" t="s">
        <v>292</v>
      </c>
      <c r="D25" s="90" t="s">
        <v>40</v>
      </c>
      <c r="E25" s="91" t="s">
        <v>333</v>
      </c>
      <c r="F25" s="96" t="s">
        <v>334</v>
      </c>
      <c r="G25" s="95">
        <v>3.6834</v>
      </c>
      <c r="H25" s="91" t="s">
        <v>335</v>
      </c>
    </row>
    <row r="26" s="2" customFormat="1" ht="45" customHeight="1" spans="1:8">
      <c r="A26" s="89">
        <v>22</v>
      </c>
      <c r="B26" s="89" t="s">
        <v>38</v>
      </c>
      <c r="C26" s="90" t="s">
        <v>292</v>
      </c>
      <c r="D26" s="90" t="s">
        <v>40</v>
      </c>
      <c r="E26" s="91" t="s">
        <v>336</v>
      </c>
      <c r="F26" s="96" t="s">
        <v>337</v>
      </c>
      <c r="G26" s="95">
        <v>2.97144</v>
      </c>
      <c r="H26" s="97"/>
    </row>
    <row r="27" s="2" customFormat="1" ht="45" customHeight="1" spans="1:8">
      <c r="A27" s="89">
        <v>23</v>
      </c>
      <c r="B27" s="89" t="s">
        <v>38</v>
      </c>
      <c r="C27" s="90" t="s">
        <v>292</v>
      </c>
      <c r="D27" s="90" t="s">
        <v>40</v>
      </c>
      <c r="E27" s="91" t="s">
        <v>338</v>
      </c>
      <c r="F27" s="96" t="s">
        <v>339</v>
      </c>
      <c r="G27" s="95">
        <v>2.25225</v>
      </c>
      <c r="H27" s="97"/>
    </row>
    <row r="28" s="2" customFormat="1" ht="45" customHeight="1" spans="1:8">
      <c r="A28" s="89">
        <v>24</v>
      </c>
      <c r="B28" s="89" t="s">
        <v>38</v>
      </c>
      <c r="C28" s="90" t="s">
        <v>292</v>
      </c>
      <c r="D28" s="90" t="s">
        <v>40</v>
      </c>
      <c r="E28" s="91" t="s">
        <v>340</v>
      </c>
      <c r="F28" s="96" t="s">
        <v>341</v>
      </c>
      <c r="G28" s="95">
        <v>1.1385</v>
      </c>
      <c r="H28" s="97"/>
    </row>
    <row r="29" s="2" customFormat="1" ht="45" customHeight="1" spans="1:8">
      <c r="A29" s="89">
        <v>25</v>
      </c>
      <c r="B29" s="89" t="s">
        <v>38</v>
      </c>
      <c r="C29" s="90" t="s">
        <v>292</v>
      </c>
      <c r="D29" s="90" t="s">
        <v>40</v>
      </c>
      <c r="E29" s="91" t="s">
        <v>342</v>
      </c>
      <c r="F29" s="96" t="s">
        <v>343</v>
      </c>
      <c r="G29" s="95">
        <v>1.55925</v>
      </c>
      <c r="H29" s="97"/>
    </row>
    <row r="30" s="2" customFormat="1" ht="45" customHeight="1" spans="1:8">
      <c r="A30" s="89">
        <v>26</v>
      </c>
      <c r="B30" s="89" t="s">
        <v>38</v>
      </c>
      <c r="C30" s="90" t="s">
        <v>292</v>
      </c>
      <c r="D30" s="90" t="s">
        <v>40</v>
      </c>
      <c r="E30" s="91" t="s">
        <v>344</v>
      </c>
      <c r="F30" s="96" t="s">
        <v>345</v>
      </c>
      <c r="G30" s="95">
        <v>1.5939</v>
      </c>
      <c r="H30" s="97"/>
    </row>
    <row r="31" s="2" customFormat="1" ht="45" customHeight="1" spans="1:8">
      <c r="A31" s="89">
        <v>27</v>
      </c>
      <c r="B31" s="89" t="s">
        <v>38</v>
      </c>
      <c r="C31" s="90" t="s">
        <v>292</v>
      </c>
      <c r="D31" s="90" t="s">
        <v>40</v>
      </c>
      <c r="E31" s="91" t="s">
        <v>346</v>
      </c>
      <c r="F31" s="96" t="s">
        <v>347</v>
      </c>
      <c r="G31" s="95">
        <v>1.386</v>
      </c>
      <c r="H31" s="97"/>
    </row>
    <row r="32" s="2" customFormat="1" ht="45" customHeight="1" spans="1:8">
      <c r="A32" s="89">
        <v>28</v>
      </c>
      <c r="B32" s="89" t="s">
        <v>38</v>
      </c>
      <c r="C32" s="90" t="s">
        <v>292</v>
      </c>
      <c r="D32" s="90" t="s">
        <v>40</v>
      </c>
      <c r="E32" s="91" t="s">
        <v>348</v>
      </c>
      <c r="F32" s="96" t="s">
        <v>349</v>
      </c>
      <c r="G32" s="95">
        <v>2.5047</v>
      </c>
      <c r="H32" s="97"/>
    </row>
    <row r="33" s="2" customFormat="1" ht="45" customHeight="1" spans="1:8">
      <c r="A33" s="89">
        <v>29</v>
      </c>
      <c r="B33" s="89" t="s">
        <v>38</v>
      </c>
      <c r="C33" s="90" t="s">
        <v>292</v>
      </c>
      <c r="D33" s="90" t="s">
        <v>40</v>
      </c>
      <c r="E33" s="91" t="s">
        <v>350</v>
      </c>
      <c r="F33" s="96" t="s">
        <v>351</v>
      </c>
      <c r="G33" s="95">
        <v>1.4726225</v>
      </c>
      <c r="H33" s="97"/>
    </row>
    <row r="34" s="2" customFormat="1" ht="45" customHeight="1" spans="1:8">
      <c r="A34" s="89">
        <v>30</v>
      </c>
      <c r="B34" s="89" t="s">
        <v>38</v>
      </c>
      <c r="C34" s="90" t="s">
        <v>352</v>
      </c>
      <c r="D34" s="90" t="s">
        <v>40</v>
      </c>
      <c r="E34" s="91" t="s">
        <v>353</v>
      </c>
      <c r="F34" s="96" t="s">
        <v>354</v>
      </c>
      <c r="G34" s="95">
        <v>1.637895</v>
      </c>
      <c r="H34" s="98"/>
    </row>
    <row r="35" s="2" customFormat="1" ht="45" customHeight="1" spans="1:8">
      <c r="A35" s="89">
        <v>31</v>
      </c>
      <c r="B35" s="89" t="s">
        <v>38</v>
      </c>
      <c r="C35" s="90" t="s">
        <v>355</v>
      </c>
      <c r="D35" s="97" t="s">
        <v>40</v>
      </c>
      <c r="E35" s="97" t="s">
        <v>356</v>
      </c>
      <c r="F35" s="99" t="s">
        <v>357</v>
      </c>
      <c r="G35" s="100">
        <v>5.082</v>
      </c>
      <c r="H35" s="101"/>
    </row>
    <row r="36" s="2" customFormat="1" ht="45" customHeight="1" spans="1:8">
      <c r="A36" s="89">
        <v>32</v>
      </c>
      <c r="B36" s="89" t="s">
        <v>38</v>
      </c>
      <c r="C36" s="90" t="s">
        <v>355</v>
      </c>
      <c r="D36" s="97" t="s">
        <v>40</v>
      </c>
      <c r="E36" s="97" t="s">
        <v>358</v>
      </c>
      <c r="F36" s="99" t="s">
        <v>359</v>
      </c>
      <c r="G36" s="100">
        <v>0.22275</v>
      </c>
      <c r="H36" s="101"/>
    </row>
    <row r="37" s="2" customFormat="1" ht="45" customHeight="1" spans="1:8">
      <c r="A37" s="89">
        <v>33</v>
      </c>
      <c r="B37" s="89" t="s">
        <v>38</v>
      </c>
      <c r="C37" s="90" t="s">
        <v>355</v>
      </c>
      <c r="D37" s="97" t="s">
        <v>40</v>
      </c>
      <c r="E37" s="97" t="s">
        <v>360</v>
      </c>
      <c r="F37" s="91" t="s">
        <v>361</v>
      </c>
      <c r="G37" s="100">
        <v>1.5655</v>
      </c>
      <c r="H37" s="101"/>
    </row>
    <row r="38" s="2" customFormat="1" ht="45" customHeight="1" spans="1:8">
      <c r="A38" s="89">
        <v>34</v>
      </c>
      <c r="B38" s="89" t="s">
        <v>38</v>
      </c>
      <c r="C38" s="90" t="s">
        <v>355</v>
      </c>
      <c r="D38" s="97" t="s">
        <v>40</v>
      </c>
      <c r="E38" s="97" t="s">
        <v>362</v>
      </c>
      <c r="F38" s="91" t="s">
        <v>363</v>
      </c>
      <c r="G38" s="100">
        <v>0.606375</v>
      </c>
      <c r="H38" s="101"/>
    </row>
    <row r="39" s="2" customFormat="1" ht="45" customHeight="1" spans="1:8">
      <c r="A39" s="89">
        <v>35</v>
      </c>
      <c r="B39" s="89" t="s">
        <v>38</v>
      </c>
      <c r="C39" s="90" t="s">
        <v>355</v>
      </c>
      <c r="D39" s="97" t="s">
        <v>40</v>
      </c>
      <c r="E39" s="97" t="s">
        <v>362</v>
      </c>
      <c r="F39" s="91" t="s">
        <v>364</v>
      </c>
      <c r="G39" s="100">
        <v>0.3612</v>
      </c>
      <c r="H39" s="101"/>
    </row>
    <row r="40" s="2" customFormat="1" ht="45" customHeight="1" spans="1:8">
      <c r="A40" s="89">
        <v>36</v>
      </c>
      <c r="B40" s="89" t="s">
        <v>38</v>
      </c>
      <c r="C40" s="90" t="s">
        <v>355</v>
      </c>
      <c r="D40" s="97" t="s">
        <v>40</v>
      </c>
      <c r="E40" s="97" t="s">
        <v>365</v>
      </c>
      <c r="F40" s="96" t="s">
        <v>366</v>
      </c>
      <c r="G40" s="100">
        <v>1.65165</v>
      </c>
      <c r="H40" s="102"/>
    </row>
    <row r="41" s="2" customFormat="1" ht="45" customHeight="1" spans="1:8">
      <c r="A41" s="89">
        <v>37</v>
      </c>
      <c r="B41" s="89" t="s">
        <v>38</v>
      </c>
      <c r="C41" s="90" t="s">
        <v>355</v>
      </c>
      <c r="D41" s="90" t="s">
        <v>40</v>
      </c>
      <c r="E41" s="97" t="s">
        <v>367</v>
      </c>
      <c r="F41" s="91" t="s">
        <v>368</v>
      </c>
      <c r="G41" s="93">
        <v>3.3264</v>
      </c>
      <c r="H41" s="102" t="s">
        <v>369</v>
      </c>
    </row>
    <row r="42" s="2" customFormat="1" ht="45" customHeight="1" spans="1:8">
      <c r="A42" s="89">
        <v>38</v>
      </c>
      <c r="B42" s="89" t="s">
        <v>38</v>
      </c>
      <c r="C42" s="90" t="s">
        <v>355</v>
      </c>
      <c r="D42" s="90" t="s">
        <v>40</v>
      </c>
      <c r="E42" s="97" t="s">
        <v>370</v>
      </c>
      <c r="F42" s="96" t="s">
        <v>371</v>
      </c>
      <c r="G42" s="93">
        <v>1.726725</v>
      </c>
      <c r="H42" s="102" t="s">
        <v>372</v>
      </c>
    </row>
    <row r="43" s="2" customFormat="1" ht="45" customHeight="1" spans="1:8">
      <c r="A43" s="89">
        <v>39</v>
      </c>
      <c r="B43" s="89" t="s">
        <v>38</v>
      </c>
      <c r="C43" s="90" t="s">
        <v>355</v>
      </c>
      <c r="D43" s="90" t="s">
        <v>40</v>
      </c>
      <c r="E43" s="97" t="s">
        <v>373</v>
      </c>
      <c r="F43" s="96" t="s">
        <v>374</v>
      </c>
      <c r="G43" s="93">
        <v>0.594</v>
      </c>
      <c r="H43" s="102"/>
    </row>
    <row r="44" s="2" customFormat="1" ht="45" customHeight="1" spans="1:8">
      <c r="A44" s="89">
        <v>40</v>
      </c>
      <c r="B44" s="89" t="s">
        <v>38</v>
      </c>
      <c r="C44" s="90" t="s">
        <v>355</v>
      </c>
      <c r="D44" s="90" t="s">
        <v>40</v>
      </c>
      <c r="E44" s="97" t="s">
        <v>375</v>
      </c>
      <c r="F44" s="91" t="s">
        <v>376</v>
      </c>
      <c r="G44" s="93">
        <v>0.4158</v>
      </c>
      <c r="H44" s="102"/>
    </row>
    <row r="45" s="2" customFormat="1" ht="45" customHeight="1" spans="1:8">
      <c r="A45" s="89">
        <v>41</v>
      </c>
      <c r="B45" s="89" t="s">
        <v>38</v>
      </c>
      <c r="C45" s="90" t="s">
        <v>355</v>
      </c>
      <c r="D45" s="90" t="s">
        <v>40</v>
      </c>
      <c r="E45" s="97" t="s">
        <v>377</v>
      </c>
      <c r="F45" s="91" t="s">
        <v>378</v>
      </c>
      <c r="G45" s="93">
        <v>0.2376</v>
      </c>
      <c r="H45" s="102"/>
    </row>
    <row r="46" s="2" customFormat="1" ht="45" customHeight="1" spans="1:8">
      <c r="A46" s="89">
        <v>42</v>
      </c>
      <c r="B46" s="89" t="s">
        <v>38</v>
      </c>
      <c r="C46" s="90" t="s">
        <v>355</v>
      </c>
      <c r="D46" s="90" t="s">
        <v>40</v>
      </c>
      <c r="E46" s="97" t="s">
        <v>379</v>
      </c>
      <c r="F46" s="91" t="s">
        <v>380</v>
      </c>
      <c r="G46" s="93">
        <v>8.712</v>
      </c>
      <c r="H46" s="102" t="s">
        <v>381</v>
      </c>
    </row>
    <row r="47" s="2" customFormat="1" ht="45" customHeight="1" spans="1:8">
      <c r="A47" s="89">
        <v>43</v>
      </c>
      <c r="B47" s="89" t="s">
        <v>38</v>
      </c>
      <c r="C47" s="90" t="s">
        <v>355</v>
      </c>
      <c r="D47" s="90" t="s">
        <v>40</v>
      </c>
      <c r="E47" s="97" t="s">
        <v>382</v>
      </c>
      <c r="F47" s="91" t="s">
        <v>383</v>
      </c>
      <c r="G47" s="93">
        <v>1.155578</v>
      </c>
      <c r="H47" s="102"/>
    </row>
    <row r="48" s="2" customFormat="1" ht="45" customHeight="1" spans="1:8">
      <c r="A48" s="89">
        <v>44</v>
      </c>
      <c r="B48" s="89" t="s">
        <v>38</v>
      </c>
      <c r="C48" s="90" t="s">
        <v>355</v>
      </c>
      <c r="D48" s="90" t="s">
        <v>40</v>
      </c>
      <c r="E48" s="97" t="s">
        <v>384</v>
      </c>
      <c r="F48" s="91" t="s">
        <v>385</v>
      </c>
      <c r="G48" s="93">
        <v>0.86625</v>
      </c>
      <c r="H48" s="102" t="s">
        <v>372</v>
      </c>
    </row>
    <row r="49" s="2" customFormat="1" ht="45" customHeight="1" spans="1:8">
      <c r="A49" s="89">
        <v>45</v>
      </c>
      <c r="B49" s="89" t="s">
        <v>38</v>
      </c>
      <c r="C49" s="90" t="s">
        <v>355</v>
      </c>
      <c r="D49" s="90" t="s">
        <v>40</v>
      </c>
      <c r="E49" s="97" t="s">
        <v>386</v>
      </c>
      <c r="F49" s="91" t="s">
        <v>387</v>
      </c>
      <c r="G49" s="93">
        <v>0.779625</v>
      </c>
      <c r="H49" s="102" t="s">
        <v>372</v>
      </c>
    </row>
    <row r="50" s="2" customFormat="1" ht="45" customHeight="1" spans="1:8">
      <c r="A50" s="89">
        <v>46</v>
      </c>
      <c r="B50" s="89" t="s">
        <v>38</v>
      </c>
      <c r="C50" s="90" t="s">
        <v>355</v>
      </c>
      <c r="D50" s="90" t="s">
        <v>40</v>
      </c>
      <c r="E50" s="97" t="s">
        <v>388</v>
      </c>
      <c r="F50" s="91" t="s">
        <v>389</v>
      </c>
      <c r="G50" s="93">
        <v>0.606375</v>
      </c>
      <c r="H50" s="102"/>
    </row>
    <row r="51" s="2" customFormat="1" ht="45" customHeight="1" spans="1:8">
      <c r="A51" s="89">
        <v>47</v>
      </c>
      <c r="B51" s="89" t="s">
        <v>38</v>
      </c>
      <c r="C51" s="90" t="s">
        <v>355</v>
      </c>
      <c r="D51" s="90" t="s">
        <v>40</v>
      </c>
      <c r="E51" s="97" t="s">
        <v>390</v>
      </c>
      <c r="F51" s="91" t="s">
        <v>391</v>
      </c>
      <c r="G51" s="93">
        <v>0.528</v>
      </c>
      <c r="H51" s="102"/>
    </row>
    <row r="52" s="2" customFormat="1" ht="45" customHeight="1" spans="1:8">
      <c r="A52" s="89">
        <v>48</v>
      </c>
      <c r="B52" s="89" t="s">
        <v>38</v>
      </c>
      <c r="C52" s="90" t="s">
        <v>355</v>
      </c>
      <c r="D52" s="90" t="s">
        <v>40</v>
      </c>
      <c r="E52" s="97" t="s">
        <v>392</v>
      </c>
      <c r="F52" s="91" t="s">
        <v>393</v>
      </c>
      <c r="G52" s="93">
        <v>0.853875</v>
      </c>
      <c r="H52" s="101"/>
    </row>
    <row r="53" s="2" customFormat="1" ht="45" customHeight="1" spans="1:8">
      <c r="A53" s="89">
        <v>49</v>
      </c>
      <c r="B53" s="89" t="s">
        <v>38</v>
      </c>
      <c r="C53" s="90" t="s">
        <v>355</v>
      </c>
      <c r="D53" s="90" t="s">
        <v>40</v>
      </c>
      <c r="E53" s="97" t="s">
        <v>394</v>
      </c>
      <c r="F53" s="91" t="s">
        <v>395</v>
      </c>
      <c r="G53" s="93">
        <v>1.2375</v>
      </c>
      <c r="H53" s="101"/>
    </row>
    <row r="54" s="2" customFormat="1" ht="45" customHeight="1" spans="1:8">
      <c r="A54" s="89">
        <v>50</v>
      </c>
      <c r="B54" s="89" t="s">
        <v>38</v>
      </c>
      <c r="C54" s="90" t="s">
        <v>355</v>
      </c>
      <c r="D54" s="90" t="s">
        <v>40</v>
      </c>
      <c r="E54" s="97" t="s">
        <v>396</v>
      </c>
      <c r="F54" s="91" t="s">
        <v>397</v>
      </c>
      <c r="G54" s="93">
        <v>0.57915</v>
      </c>
      <c r="H54" s="98"/>
    </row>
    <row r="55" s="2" customFormat="1" ht="45" customHeight="1" spans="1:8">
      <c r="A55" s="89">
        <v>51</v>
      </c>
      <c r="B55" s="89" t="s">
        <v>38</v>
      </c>
      <c r="C55" s="90" t="s">
        <v>355</v>
      </c>
      <c r="D55" s="90" t="s">
        <v>40</v>
      </c>
      <c r="E55" s="97" t="s">
        <v>398</v>
      </c>
      <c r="F55" s="91" t="s">
        <v>399</v>
      </c>
      <c r="G55" s="93">
        <v>1.5015</v>
      </c>
      <c r="H55" s="101"/>
    </row>
    <row r="56" s="2" customFormat="1" ht="45" customHeight="1" spans="1:8">
      <c r="A56" s="89">
        <v>52</v>
      </c>
      <c r="B56" s="89" t="s">
        <v>38</v>
      </c>
      <c r="C56" s="90" t="s">
        <v>355</v>
      </c>
      <c r="D56" s="90" t="s">
        <v>40</v>
      </c>
      <c r="E56" s="97" t="s">
        <v>400</v>
      </c>
      <c r="F56" s="91" t="s">
        <v>401</v>
      </c>
      <c r="G56" s="93">
        <v>0.3168</v>
      </c>
      <c r="H56" s="101"/>
    </row>
    <row r="57" s="2" customFormat="1" ht="45" customHeight="1" spans="1:8">
      <c r="A57" s="89">
        <v>53</v>
      </c>
      <c r="B57" s="89" t="s">
        <v>38</v>
      </c>
      <c r="C57" s="90" t="s">
        <v>355</v>
      </c>
      <c r="D57" s="90" t="s">
        <v>40</v>
      </c>
      <c r="E57" s="97" t="s">
        <v>402</v>
      </c>
      <c r="F57" s="91" t="s">
        <v>403</v>
      </c>
      <c r="G57" s="93">
        <v>0.1584</v>
      </c>
      <c r="H57" s="101"/>
    </row>
    <row r="58" s="2" customFormat="1" ht="45" customHeight="1" spans="1:8">
      <c r="A58" s="89">
        <v>54</v>
      </c>
      <c r="B58" s="89" t="s">
        <v>38</v>
      </c>
      <c r="C58" s="90" t="s">
        <v>355</v>
      </c>
      <c r="D58" s="90" t="s">
        <v>40</v>
      </c>
      <c r="E58" s="97" t="s">
        <v>404</v>
      </c>
      <c r="F58" s="91" t="s">
        <v>405</v>
      </c>
      <c r="G58" s="93">
        <v>0.1188</v>
      </c>
      <c r="H58" s="101"/>
    </row>
    <row r="59" s="2" customFormat="1" ht="45" customHeight="1" spans="1:8">
      <c r="A59" s="89">
        <v>55</v>
      </c>
      <c r="B59" s="89" t="s">
        <v>38</v>
      </c>
      <c r="C59" s="90" t="s">
        <v>292</v>
      </c>
      <c r="D59" s="90" t="s">
        <v>40</v>
      </c>
      <c r="E59" s="91" t="s">
        <v>406</v>
      </c>
      <c r="F59" s="92" t="s">
        <v>407</v>
      </c>
      <c r="G59" s="93">
        <v>2.3925</v>
      </c>
      <c r="H59" s="94"/>
    </row>
    <row r="60" s="2" customFormat="1" ht="45" customHeight="1" spans="1:8">
      <c r="A60" s="89">
        <v>56</v>
      </c>
      <c r="B60" s="97" t="s">
        <v>38</v>
      </c>
      <c r="C60" s="90" t="s">
        <v>292</v>
      </c>
      <c r="D60" s="90" t="s">
        <v>40</v>
      </c>
      <c r="E60" s="91" t="s">
        <v>408</v>
      </c>
      <c r="F60" s="92" t="s">
        <v>409</v>
      </c>
      <c r="G60" s="100">
        <v>1.108</v>
      </c>
      <c r="H60" s="94"/>
    </row>
    <row r="61" s="2" customFormat="1" ht="45" customHeight="1" spans="1:8">
      <c r="A61" s="89">
        <v>57</v>
      </c>
      <c r="B61" s="97" t="s">
        <v>38</v>
      </c>
      <c r="C61" s="90" t="s">
        <v>292</v>
      </c>
      <c r="D61" s="90" t="s">
        <v>40</v>
      </c>
      <c r="E61" s="91" t="s">
        <v>410</v>
      </c>
      <c r="F61" s="92" t="s">
        <v>411</v>
      </c>
      <c r="G61" s="100">
        <v>0.561</v>
      </c>
      <c r="H61" s="94"/>
    </row>
    <row r="62" s="2" customFormat="1" ht="45" customHeight="1" spans="1:8">
      <c r="A62" s="89">
        <v>58</v>
      </c>
      <c r="B62" s="97" t="s">
        <v>38</v>
      </c>
      <c r="C62" s="90" t="s">
        <v>292</v>
      </c>
      <c r="D62" s="90" t="s">
        <v>40</v>
      </c>
      <c r="E62" s="91" t="s">
        <v>412</v>
      </c>
      <c r="F62" s="92" t="s">
        <v>413</v>
      </c>
      <c r="G62" s="100">
        <v>0.891</v>
      </c>
      <c r="H62" s="94"/>
    </row>
    <row r="63" s="2" customFormat="1" ht="45" customHeight="1" spans="1:8">
      <c r="A63" s="89">
        <v>59</v>
      </c>
      <c r="B63" s="97" t="s">
        <v>38</v>
      </c>
      <c r="C63" s="90" t="s">
        <v>292</v>
      </c>
      <c r="D63" s="90" t="s">
        <v>40</v>
      </c>
      <c r="E63" s="91" t="s">
        <v>414</v>
      </c>
      <c r="F63" s="92" t="s">
        <v>415</v>
      </c>
      <c r="G63" s="100">
        <v>0.561</v>
      </c>
      <c r="H63" s="94"/>
    </row>
    <row r="64" s="2" customFormat="1" ht="45" customHeight="1" spans="1:8">
      <c r="A64" s="89">
        <v>60</v>
      </c>
      <c r="B64" s="97" t="s">
        <v>38</v>
      </c>
      <c r="C64" s="90" t="s">
        <v>292</v>
      </c>
      <c r="D64" s="90" t="s">
        <v>40</v>
      </c>
      <c r="E64" s="91" t="s">
        <v>416</v>
      </c>
      <c r="F64" s="92" t="s">
        <v>417</v>
      </c>
      <c r="G64" s="100">
        <v>0.264</v>
      </c>
      <c r="H64" s="94"/>
    </row>
    <row r="65" s="2" customFormat="1" ht="45" customHeight="1" spans="1:8">
      <c r="A65" s="89">
        <v>61</v>
      </c>
      <c r="B65" s="97" t="s">
        <v>38</v>
      </c>
      <c r="C65" s="90" t="s">
        <v>292</v>
      </c>
      <c r="D65" s="90" t="s">
        <v>40</v>
      </c>
      <c r="E65" s="91" t="s">
        <v>418</v>
      </c>
      <c r="F65" s="92" t="s">
        <v>419</v>
      </c>
      <c r="G65" s="100">
        <v>1.1375</v>
      </c>
      <c r="H65" s="103" t="s">
        <v>420</v>
      </c>
    </row>
    <row r="66" s="2" customFormat="1" ht="45" customHeight="1" spans="1:8">
      <c r="A66" s="89">
        <v>62</v>
      </c>
      <c r="B66" s="97" t="s">
        <v>38</v>
      </c>
      <c r="C66" s="90" t="s">
        <v>292</v>
      </c>
      <c r="D66" s="90" t="s">
        <v>40</v>
      </c>
      <c r="E66" s="91" t="s">
        <v>421</v>
      </c>
      <c r="F66" s="92" t="s">
        <v>422</v>
      </c>
      <c r="G66" s="104">
        <v>0.5192</v>
      </c>
      <c r="H66" s="103"/>
    </row>
    <row r="67" s="2" customFormat="1" ht="45" customHeight="1" spans="1:8">
      <c r="A67" s="89">
        <v>63</v>
      </c>
      <c r="B67" s="97" t="s">
        <v>38</v>
      </c>
      <c r="C67" s="90" t="s">
        <v>292</v>
      </c>
      <c r="D67" s="90" t="s">
        <v>40</v>
      </c>
      <c r="E67" s="91" t="s">
        <v>423</v>
      </c>
      <c r="F67" s="92" t="s">
        <v>424</v>
      </c>
      <c r="G67" s="104">
        <v>1.2474</v>
      </c>
      <c r="H67" s="90"/>
    </row>
    <row r="68" s="2" customFormat="1" ht="45" customHeight="1" spans="1:8">
      <c r="A68" s="89">
        <v>64</v>
      </c>
      <c r="B68" s="97" t="s">
        <v>38</v>
      </c>
      <c r="C68" s="90" t="s">
        <v>292</v>
      </c>
      <c r="D68" s="90" t="s">
        <v>40</v>
      </c>
      <c r="E68" s="91" t="s">
        <v>425</v>
      </c>
      <c r="F68" s="92" t="s">
        <v>426</v>
      </c>
      <c r="G68" s="104">
        <v>0.726</v>
      </c>
      <c r="H68" s="90"/>
    </row>
    <row r="69" s="2" customFormat="1" ht="45" customHeight="1" spans="1:8">
      <c r="A69" s="89">
        <v>65</v>
      </c>
      <c r="B69" s="97" t="s">
        <v>38</v>
      </c>
      <c r="C69" s="90" t="s">
        <v>292</v>
      </c>
      <c r="D69" s="90" t="s">
        <v>40</v>
      </c>
      <c r="E69" s="91" t="s">
        <v>427</v>
      </c>
      <c r="F69" s="92" t="s">
        <v>428</v>
      </c>
      <c r="G69" s="104">
        <v>1.386</v>
      </c>
      <c r="H69" s="90"/>
    </row>
    <row r="70" s="2" customFormat="1" ht="45" customHeight="1" spans="1:8">
      <c r="A70" s="89">
        <v>66</v>
      </c>
      <c r="B70" s="97" t="s">
        <v>38</v>
      </c>
      <c r="C70" s="90" t="s">
        <v>292</v>
      </c>
      <c r="D70" s="90" t="s">
        <v>40</v>
      </c>
      <c r="E70" s="91" t="s">
        <v>429</v>
      </c>
      <c r="F70" s="92" t="s">
        <v>430</v>
      </c>
      <c r="G70" s="104">
        <v>1.1055</v>
      </c>
      <c r="H70" s="90"/>
    </row>
    <row r="71" ht="65" customHeight="1" spans="1:8">
      <c r="A71" s="89">
        <v>67</v>
      </c>
      <c r="B71" s="97" t="s">
        <v>431</v>
      </c>
      <c r="C71" s="97" t="s">
        <v>432</v>
      </c>
      <c r="D71" s="90" t="s">
        <v>40</v>
      </c>
      <c r="E71" s="105" t="s">
        <v>433</v>
      </c>
      <c r="F71" s="106" t="s">
        <v>434</v>
      </c>
      <c r="G71" s="95">
        <v>30</v>
      </c>
      <c r="H71" s="106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4" workbookViewId="0">
      <selection activeCell="G4" sqref="G4"/>
    </sheetView>
  </sheetViews>
  <sheetFormatPr defaultColWidth="9" defaultRowHeight="13.5" outlineLevelCol="7"/>
  <cols>
    <col min="1" max="1" width="6.375" customWidth="1"/>
    <col min="2" max="2" width="10.5" customWidth="1"/>
    <col min="3" max="3" width="11.625" style="20" customWidth="1"/>
    <col min="4" max="4" width="10.75" customWidth="1"/>
    <col min="5" max="5" width="21" style="20" customWidth="1"/>
    <col min="6" max="6" width="47.125" customWidth="1"/>
    <col min="7" max="7" width="17.125" style="57" customWidth="1"/>
    <col min="8" max="8" width="7.75" customWidth="1"/>
  </cols>
  <sheetData>
    <row r="1" ht="30" customHeight="1" spans="1:6">
      <c r="A1" s="58" t="s">
        <v>35</v>
      </c>
      <c r="B1" s="58"/>
      <c r="F1" s="20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30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</row>
    <row r="4" ht="26" customHeight="1" spans="1:8">
      <c r="A4" s="10" t="s">
        <v>21</v>
      </c>
      <c r="B4" s="10"/>
      <c r="C4" s="10" t="s">
        <v>435</v>
      </c>
      <c r="D4" s="10"/>
      <c r="E4" s="10"/>
      <c r="F4" s="11"/>
      <c r="G4" s="74">
        <f>SUM(G5:G22)</f>
        <v>126.7403</v>
      </c>
      <c r="H4" s="68"/>
    </row>
    <row r="5" ht="30" customHeight="1" spans="1:8">
      <c r="A5" s="73">
        <v>1</v>
      </c>
      <c r="B5" s="73" t="s">
        <v>38</v>
      </c>
      <c r="C5" s="77" t="s">
        <v>355</v>
      </c>
      <c r="D5" s="77" t="s">
        <v>40</v>
      </c>
      <c r="E5" s="85" t="s">
        <v>436</v>
      </c>
      <c r="F5" s="85" t="s">
        <v>437</v>
      </c>
      <c r="G5" s="86">
        <v>9.977</v>
      </c>
      <c r="H5" s="68"/>
    </row>
    <row r="6" ht="30" customHeight="1" spans="1:8">
      <c r="A6" s="73">
        <v>2</v>
      </c>
      <c r="B6" s="73" t="s">
        <v>38</v>
      </c>
      <c r="C6" s="77" t="s">
        <v>355</v>
      </c>
      <c r="D6" s="77" t="s">
        <v>40</v>
      </c>
      <c r="E6" s="85" t="s">
        <v>438</v>
      </c>
      <c r="F6" s="85" t="s">
        <v>439</v>
      </c>
      <c r="G6" s="86">
        <v>4</v>
      </c>
      <c r="H6" s="68"/>
    </row>
    <row r="7" ht="30" customHeight="1" spans="1:8">
      <c r="A7" s="73">
        <v>3</v>
      </c>
      <c r="B7" s="73" t="s">
        <v>38</v>
      </c>
      <c r="C7" s="77" t="s">
        <v>355</v>
      </c>
      <c r="D7" s="77" t="s">
        <v>40</v>
      </c>
      <c r="E7" s="85" t="s">
        <v>440</v>
      </c>
      <c r="F7" s="85" t="s">
        <v>441</v>
      </c>
      <c r="G7" s="86">
        <v>7.0164</v>
      </c>
      <c r="H7" s="68"/>
    </row>
    <row r="8" ht="30" customHeight="1" spans="1:8">
      <c r="A8" s="73">
        <v>4</v>
      </c>
      <c r="B8" s="73" t="s">
        <v>38</v>
      </c>
      <c r="C8" s="77" t="s">
        <v>355</v>
      </c>
      <c r="D8" s="77" t="s">
        <v>40</v>
      </c>
      <c r="E8" s="85" t="s">
        <v>442</v>
      </c>
      <c r="F8" s="85" t="s">
        <v>443</v>
      </c>
      <c r="G8" s="86">
        <v>8.841</v>
      </c>
      <c r="H8" s="68"/>
    </row>
    <row r="9" ht="30" customHeight="1" spans="1:8">
      <c r="A9" s="73">
        <v>5</v>
      </c>
      <c r="B9" s="73" t="s">
        <v>38</v>
      </c>
      <c r="C9" s="77" t="s">
        <v>355</v>
      </c>
      <c r="D9" s="77" t="s">
        <v>40</v>
      </c>
      <c r="E9" s="85" t="s">
        <v>444</v>
      </c>
      <c r="F9" s="85" t="s">
        <v>445</v>
      </c>
      <c r="G9" s="86">
        <v>8.3262</v>
      </c>
      <c r="H9" s="68"/>
    </row>
    <row r="10" ht="30" customHeight="1" spans="1:8">
      <c r="A10" s="73">
        <v>6</v>
      </c>
      <c r="B10" s="73" t="s">
        <v>38</v>
      </c>
      <c r="C10" s="77" t="s">
        <v>355</v>
      </c>
      <c r="D10" s="77" t="s">
        <v>40</v>
      </c>
      <c r="E10" s="85" t="s">
        <v>446</v>
      </c>
      <c r="F10" s="85" t="s">
        <v>447</v>
      </c>
      <c r="G10" s="86">
        <v>2</v>
      </c>
      <c r="H10" s="68"/>
    </row>
    <row r="11" ht="30" customHeight="1" spans="1:8">
      <c r="A11" s="73">
        <v>7</v>
      </c>
      <c r="B11" s="73" t="s">
        <v>38</v>
      </c>
      <c r="C11" s="77" t="s">
        <v>355</v>
      </c>
      <c r="D11" s="77" t="s">
        <v>40</v>
      </c>
      <c r="E11" s="85" t="s">
        <v>448</v>
      </c>
      <c r="F11" s="85" t="s">
        <v>449</v>
      </c>
      <c r="G11" s="86">
        <v>10.247</v>
      </c>
      <c r="H11" s="68"/>
    </row>
    <row r="12" ht="30" customHeight="1" spans="1:8">
      <c r="A12" s="73">
        <v>8</v>
      </c>
      <c r="B12" s="73" t="s">
        <v>38</v>
      </c>
      <c r="C12" s="77" t="s">
        <v>355</v>
      </c>
      <c r="D12" s="77" t="s">
        <v>40</v>
      </c>
      <c r="E12" s="85" t="s">
        <v>450</v>
      </c>
      <c r="F12" s="85" t="s">
        <v>451</v>
      </c>
      <c r="G12" s="86">
        <v>5</v>
      </c>
      <c r="H12" s="68"/>
    </row>
    <row r="13" ht="30" customHeight="1" spans="1:8">
      <c r="A13" s="73">
        <v>9</v>
      </c>
      <c r="B13" s="73" t="s">
        <v>38</v>
      </c>
      <c r="C13" s="77" t="s">
        <v>355</v>
      </c>
      <c r="D13" s="77" t="s">
        <v>40</v>
      </c>
      <c r="E13" s="85" t="s">
        <v>452</v>
      </c>
      <c r="F13" s="85" t="s">
        <v>453</v>
      </c>
      <c r="G13" s="86">
        <v>2.372</v>
      </c>
      <c r="H13" s="68"/>
    </row>
    <row r="14" ht="30" customHeight="1" spans="1:8">
      <c r="A14" s="73">
        <v>10</v>
      </c>
      <c r="B14" s="73" t="s">
        <v>38</v>
      </c>
      <c r="C14" s="77" t="s">
        <v>355</v>
      </c>
      <c r="D14" s="77" t="s">
        <v>40</v>
      </c>
      <c r="E14" s="85" t="s">
        <v>454</v>
      </c>
      <c r="F14" s="85" t="s">
        <v>455</v>
      </c>
      <c r="G14" s="86">
        <v>4.991</v>
      </c>
      <c r="H14" s="68"/>
    </row>
    <row r="15" ht="30" customHeight="1" spans="1:8">
      <c r="A15" s="73">
        <v>11</v>
      </c>
      <c r="B15" s="73" t="s">
        <v>38</v>
      </c>
      <c r="C15" s="77" t="s">
        <v>355</v>
      </c>
      <c r="D15" s="77" t="s">
        <v>40</v>
      </c>
      <c r="E15" s="85" t="s">
        <v>456</v>
      </c>
      <c r="F15" s="85" t="s">
        <v>457</v>
      </c>
      <c r="G15" s="86">
        <v>8.184</v>
      </c>
      <c r="H15" s="68"/>
    </row>
    <row r="16" ht="30" customHeight="1" spans="1:8">
      <c r="A16" s="73">
        <v>12</v>
      </c>
      <c r="B16" s="73" t="s">
        <v>38</v>
      </c>
      <c r="C16" s="77" t="s">
        <v>355</v>
      </c>
      <c r="D16" s="77" t="s">
        <v>40</v>
      </c>
      <c r="E16" s="85" t="s">
        <v>458</v>
      </c>
      <c r="F16" s="85" t="s">
        <v>459</v>
      </c>
      <c r="G16" s="86">
        <v>12.034</v>
      </c>
      <c r="H16" s="68"/>
    </row>
    <row r="17" ht="30" customHeight="1" spans="1:8">
      <c r="A17" s="73">
        <v>13</v>
      </c>
      <c r="B17" s="73" t="s">
        <v>38</v>
      </c>
      <c r="C17" s="77" t="s">
        <v>355</v>
      </c>
      <c r="D17" s="77" t="s">
        <v>40</v>
      </c>
      <c r="E17" s="85" t="s">
        <v>460</v>
      </c>
      <c r="F17" s="85" t="s">
        <v>461</v>
      </c>
      <c r="G17" s="86">
        <v>5.483</v>
      </c>
      <c r="H17" s="68"/>
    </row>
    <row r="18" ht="30" customHeight="1" spans="1:8">
      <c r="A18" s="73">
        <v>14</v>
      </c>
      <c r="B18" s="73" t="s">
        <v>38</v>
      </c>
      <c r="C18" s="77" t="s">
        <v>355</v>
      </c>
      <c r="D18" s="77" t="s">
        <v>40</v>
      </c>
      <c r="E18" s="87" t="s">
        <v>462</v>
      </c>
      <c r="F18" s="85" t="s">
        <v>463</v>
      </c>
      <c r="G18" s="86">
        <v>16.34</v>
      </c>
      <c r="H18" s="68"/>
    </row>
    <row r="19" ht="30" customHeight="1" spans="1:8">
      <c r="A19" s="73">
        <v>15</v>
      </c>
      <c r="B19" s="73" t="s">
        <v>38</v>
      </c>
      <c r="C19" s="77" t="s">
        <v>355</v>
      </c>
      <c r="D19" s="77" t="s">
        <v>40</v>
      </c>
      <c r="E19" s="87" t="s">
        <v>464</v>
      </c>
      <c r="F19" s="85" t="s">
        <v>465</v>
      </c>
      <c r="G19" s="86">
        <v>12.791</v>
      </c>
      <c r="H19" s="68"/>
    </row>
    <row r="20" ht="30" customHeight="1" spans="1:8">
      <c r="A20" s="73">
        <v>16</v>
      </c>
      <c r="B20" s="73" t="s">
        <v>38</v>
      </c>
      <c r="C20" s="77" t="s">
        <v>355</v>
      </c>
      <c r="D20" s="77" t="s">
        <v>40</v>
      </c>
      <c r="E20" s="87" t="s">
        <v>466</v>
      </c>
      <c r="F20" s="85" t="s">
        <v>467</v>
      </c>
      <c r="G20" s="86">
        <v>3.389</v>
      </c>
      <c r="H20" s="68"/>
    </row>
    <row r="21" ht="30" customHeight="1" spans="1:8">
      <c r="A21" s="73">
        <v>17</v>
      </c>
      <c r="B21" s="73" t="s">
        <v>38</v>
      </c>
      <c r="C21" s="77" t="s">
        <v>355</v>
      </c>
      <c r="D21" s="77" t="s">
        <v>40</v>
      </c>
      <c r="E21" s="87" t="s">
        <v>468</v>
      </c>
      <c r="F21" s="85" t="s">
        <v>469</v>
      </c>
      <c r="G21" s="86">
        <v>4.761</v>
      </c>
      <c r="H21" s="68"/>
    </row>
    <row r="22" ht="30" customHeight="1" spans="1:8">
      <c r="A22" s="73">
        <v>18</v>
      </c>
      <c r="B22" s="73" t="s">
        <v>38</v>
      </c>
      <c r="C22" s="77" t="s">
        <v>355</v>
      </c>
      <c r="D22" s="77" t="s">
        <v>40</v>
      </c>
      <c r="E22" s="87" t="s">
        <v>470</v>
      </c>
      <c r="F22" s="85" t="s">
        <v>471</v>
      </c>
      <c r="G22" s="86">
        <v>0.9877</v>
      </c>
      <c r="H22" s="68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2" workbookViewId="0">
      <selection activeCell="J14" sqref="J14"/>
    </sheetView>
  </sheetViews>
  <sheetFormatPr defaultColWidth="9" defaultRowHeight="13.5" outlineLevelCol="7"/>
  <cols>
    <col min="1" max="1" width="6.375" customWidth="1"/>
    <col min="2" max="2" width="10.5" customWidth="1"/>
    <col min="3" max="3" width="11.625" customWidth="1"/>
    <col min="4" max="4" width="10.75" customWidth="1"/>
    <col min="5" max="5" width="21" customWidth="1"/>
    <col min="6" max="6" width="47.125" customWidth="1"/>
    <col min="7" max="7" width="17.125" customWidth="1"/>
    <col min="8" max="8" width="7.75" customWidth="1"/>
  </cols>
  <sheetData>
    <row r="1" ht="30" customHeight="1" spans="1:7">
      <c r="A1" s="58" t="s">
        <v>35</v>
      </c>
      <c r="B1" s="58"/>
      <c r="C1" s="20"/>
      <c r="E1" s="20"/>
      <c r="F1" s="20"/>
      <c r="G1" s="57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30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</row>
    <row r="4" ht="26" customHeight="1" spans="1:8">
      <c r="A4" s="10" t="s">
        <v>23</v>
      </c>
      <c r="B4" s="10"/>
      <c r="C4" s="10" t="s">
        <v>472</v>
      </c>
      <c r="D4" s="10"/>
      <c r="E4" s="10"/>
      <c r="F4" s="11"/>
      <c r="G4" s="74">
        <f>SUM(G5:G23)</f>
        <v>56.8844865</v>
      </c>
      <c r="H4" s="68"/>
    </row>
    <row r="5" ht="24" spans="1:8">
      <c r="A5" s="78">
        <v>1</v>
      </c>
      <c r="B5" s="78" t="s">
        <v>38</v>
      </c>
      <c r="C5" s="79" t="s">
        <v>473</v>
      </c>
      <c r="D5" s="78" t="s">
        <v>40</v>
      </c>
      <c r="E5" s="78" t="s">
        <v>474</v>
      </c>
      <c r="F5" s="80" t="s">
        <v>475</v>
      </c>
      <c r="G5" s="81">
        <v>5.3391</v>
      </c>
      <c r="H5" s="78" t="s">
        <v>476</v>
      </c>
    </row>
    <row r="6" ht="48" spans="1:8">
      <c r="A6" s="78">
        <v>2</v>
      </c>
      <c r="B6" s="78" t="s">
        <v>38</v>
      </c>
      <c r="C6" s="79" t="s">
        <v>477</v>
      </c>
      <c r="D6" s="78" t="s">
        <v>40</v>
      </c>
      <c r="E6" s="78" t="s">
        <v>478</v>
      </c>
      <c r="F6" s="79" t="s">
        <v>479</v>
      </c>
      <c r="G6" s="81">
        <v>4.72464</v>
      </c>
      <c r="H6" s="78" t="s">
        <v>480</v>
      </c>
    </row>
    <row r="7" ht="36" spans="1:8">
      <c r="A7" s="78">
        <v>3</v>
      </c>
      <c r="B7" s="78" t="s">
        <v>38</v>
      </c>
      <c r="C7" s="79" t="s">
        <v>481</v>
      </c>
      <c r="D7" s="78" t="s">
        <v>40</v>
      </c>
      <c r="E7" s="78" t="s">
        <v>482</v>
      </c>
      <c r="F7" s="79" t="s">
        <v>483</v>
      </c>
      <c r="G7" s="81">
        <v>3.958255</v>
      </c>
      <c r="H7" s="78" t="s">
        <v>121</v>
      </c>
    </row>
    <row r="8" ht="24" spans="1:8">
      <c r="A8" s="78">
        <v>4</v>
      </c>
      <c r="B8" s="78" t="s">
        <v>38</v>
      </c>
      <c r="C8" s="79" t="s">
        <v>484</v>
      </c>
      <c r="D8" s="78" t="s">
        <v>40</v>
      </c>
      <c r="E8" s="78" t="s">
        <v>482</v>
      </c>
      <c r="F8" s="79" t="s">
        <v>485</v>
      </c>
      <c r="G8" s="82">
        <v>7.98335</v>
      </c>
      <c r="H8" s="78" t="s">
        <v>486</v>
      </c>
    </row>
    <row r="9" ht="36" spans="1:8">
      <c r="A9" s="78">
        <v>5</v>
      </c>
      <c r="B9" s="78" t="s">
        <v>38</v>
      </c>
      <c r="C9" s="79" t="s">
        <v>487</v>
      </c>
      <c r="D9" s="78" t="s">
        <v>40</v>
      </c>
      <c r="E9" s="78" t="s">
        <v>482</v>
      </c>
      <c r="F9" s="79" t="s">
        <v>488</v>
      </c>
      <c r="G9" s="81">
        <v>1.5</v>
      </c>
      <c r="H9" s="78" t="s">
        <v>489</v>
      </c>
    </row>
    <row r="10" ht="36" spans="1:8">
      <c r="A10" s="78">
        <v>6</v>
      </c>
      <c r="B10" s="78" t="s">
        <v>38</v>
      </c>
      <c r="C10" s="83" t="s">
        <v>490</v>
      </c>
      <c r="D10" s="84" t="s">
        <v>40</v>
      </c>
      <c r="E10" s="84" t="s">
        <v>491</v>
      </c>
      <c r="F10" s="79" t="s">
        <v>492</v>
      </c>
      <c r="G10" s="81">
        <v>6.52564</v>
      </c>
      <c r="H10" s="78" t="s">
        <v>493</v>
      </c>
    </row>
    <row r="11" ht="36" spans="1:8">
      <c r="A11" s="78">
        <v>7</v>
      </c>
      <c r="B11" s="78" t="s">
        <v>38</v>
      </c>
      <c r="C11" s="79" t="s">
        <v>494</v>
      </c>
      <c r="D11" s="78" t="s">
        <v>40</v>
      </c>
      <c r="E11" s="78" t="s">
        <v>495</v>
      </c>
      <c r="F11" s="79" t="s">
        <v>496</v>
      </c>
      <c r="G11" s="81">
        <v>1.2297165</v>
      </c>
      <c r="H11" s="78" t="s">
        <v>497</v>
      </c>
    </row>
    <row r="12" ht="36" spans="1:8">
      <c r="A12" s="78">
        <v>8</v>
      </c>
      <c r="B12" s="78" t="s">
        <v>38</v>
      </c>
      <c r="C12" s="79" t="s">
        <v>498</v>
      </c>
      <c r="D12" s="78" t="s">
        <v>40</v>
      </c>
      <c r="E12" s="78" t="s">
        <v>499</v>
      </c>
      <c r="F12" s="79" t="s">
        <v>500</v>
      </c>
      <c r="G12" s="81">
        <v>3.243875</v>
      </c>
      <c r="H12" s="78" t="s">
        <v>501</v>
      </c>
    </row>
    <row r="13" ht="36" spans="1:8">
      <c r="A13" s="78">
        <v>9</v>
      </c>
      <c r="B13" s="78" t="s">
        <v>38</v>
      </c>
      <c r="C13" s="79" t="s">
        <v>502</v>
      </c>
      <c r="D13" s="78" t="s">
        <v>40</v>
      </c>
      <c r="E13" s="78" t="s">
        <v>503</v>
      </c>
      <c r="F13" s="79" t="s">
        <v>504</v>
      </c>
      <c r="G13" s="81">
        <v>2.0676</v>
      </c>
      <c r="H13" s="78" t="s">
        <v>505</v>
      </c>
    </row>
    <row r="14" ht="48" spans="1:8">
      <c r="A14" s="78">
        <v>10</v>
      </c>
      <c r="B14" s="78" t="s">
        <v>38</v>
      </c>
      <c r="C14" s="79" t="s">
        <v>506</v>
      </c>
      <c r="D14" s="78" t="s">
        <v>40</v>
      </c>
      <c r="E14" s="78" t="s">
        <v>507</v>
      </c>
      <c r="F14" s="79" t="s">
        <v>508</v>
      </c>
      <c r="G14" s="81">
        <v>2.54256</v>
      </c>
      <c r="H14" s="78" t="s">
        <v>125</v>
      </c>
    </row>
    <row r="15" ht="36" spans="1:8">
      <c r="A15" s="78">
        <v>11</v>
      </c>
      <c r="B15" s="78" t="s">
        <v>38</v>
      </c>
      <c r="C15" s="79" t="s">
        <v>509</v>
      </c>
      <c r="D15" s="78" t="s">
        <v>40</v>
      </c>
      <c r="E15" s="78" t="s">
        <v>510</v>
      </c>
      <c r="F15" s="79" t="s">
        <v>511</v>
      </c>
      <c r="G15" s="81">
        <v>7.99055</v>
      </c>
      <c r="H15" s="78" t="s">
        <v>512</v>
      </c>
    </row>
    <row r="16" ht="24" spans="1:8">
      <c r="A16" s="78">
        <v>12</v>
      </c>
      <c r="B16" s="78" t="s">
        <v>38</v>
      </c>
      <c r="C16" s="79" t="s">
        <v>513</v>
      </c>
      <c r="D16" s="78" t="s">
        <v>40</v>
      </c>
      <c r="E16" s="78" t="s">
        <v>514</v>
      </c>
      <c r="F16" s="79" t="s">
        <v>515</v>
      </c>
      <c r="G16" s="81">
        <v>9.7792</v>
      </c>
      <c r="H16" s="78" t="s">
        <v>125</v>
      </c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4" sqref="G4"/>
    </sheetView>
  </sheetViews>
  <sheetFormatPr defaultColWidth="9" defaultRowHeight="13.5" outlineLevelCol="7"/>
  <cols>
    <col min="1" max="1" width="6.375" customWidth="1"/>
    <col min="2" max="2" width="10.5" customWidth="1"/>
    <col min="3" max="3" width="11.625" style="20" customWidth="1"/>
    <col min="4" max="4" width="10.7583333333333" customWidth="1"/>
    <col min="5" max="5" width="12.7583333333333" style="20" customWidth="1"/>
    <col min="6" max="6" width="54.125" customWidth="1"/>
    <col min="7" max="7" width="16" style="57" customWidth="1"/>
    <col min="9" max="9" width="9.54166666666667"/>
  </cols>
  <sheetData>
    <row r="1" ht="30" customHeight="1" spans="1:6">
      <c r="A1" s="58" t="s">
        <v>35</v>
      </c>
      <c r="B1" s="58"/>
      <c r="F1" s="20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49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</row>
    <row r="4" ht="39" customHeight="1" spans="1:8">
      <c r="A4" s="63" t="s">
        <v>25</v>
      </c>
      <c r="B4" s="64"/>
      <c r="C4" s="63" t="s">
        <v>516</v>
      </c>
      <c r="D4" s="65"/>
      <c r="E4" s="65"/>
      <c r="F4" s="66"/>
      <c r="G4" s="74">
        <f>G5+G6+G7+G8+G9+G10+G11+G12+G13+G14+G15</f>
        <v>105.444</v>
      </c>
      <c r="H4" s="68"/>
    </row>
    <row r="5" ht="45" customHeight="1" spans="1:8">
      <c r="A5" s="15">
        <v>1</v>
      </c>
      <c r="B5" s="15" t="s">
        <v>38</v>
      </c>
      <c r="C5" s="15" t="s">
        <v>517</v>
      </c>
      <c r="D5" s="15" t="s">
        <v>40</v>
      </c>
      <c r="E5" s="15" t="s">
        <v>518</v>
      </c>
      <c r="F5" s="15" t="s">
        <v>519</v>
      </c>
      <c r="G5" s="75">
        <v>15.76</v>
      </c>
      <c r="H5" s="68"/>
    </row>
    <row r="6" ht="30" customHeight="1" spans="1:8">
      <c r="A6" s="15">
        <v>2</v>
      </c>
      <c r="B6" s="15" t="s">
        <v>38</v>
      </c>
      <c r="C6" s="15" t="s">
        <v>520</v>
      </c>
      <c r="D6" s="15" t="s">
        <v>40</v>
      </c>
      <c r="E6" s="15" t="s">
        <v>518</v>
      </c>
      <c r="F6" s="15" t="s">
        <v>521</v>
      </c>
      <c r="G6" s="75">
        <v>6.41</v>
      </c>
      <c r="H6" s="62"/>
    </row>
    <row r="7" ht="30" customHeight="1" spans="1:8">
      <c r="A7" s="15">
        <v>3</v>
      </c>
      <c r="B7" s="15" t="s">
        <v>38</v>
      </c>
      <c r="C7" s="15" t="s">
        <v>522</v>
      </c>
      <c r="D7" s="15" t="s">
        <v>40</v>
      </c>
      <c r="E7" s="15" t="s">
        <v>523</v>
      </c>
      <c r="F7" s="15" t="s">
        <v>524</v>
      </c>
      <c r="G7" s="75">
        <v>10</v>
      </c>
      <c r="H7" s="15"/>
    </row>
    <row r="8" ht="30" customHeight="1" spans="1:8">
      <c r="A8" s="15">
        <v>4</v>
      </c>
      <c r="B8" s="15" t="s">
        <v>38</v>
      </c>
      <c r="C8" s="15" t="s">
        <v>525</v>
      </c>
      <c r="D8" s="15" t="s">
        <v>40</v>
      </c>
      <c r="E8" s="15" t="s">
        <v>523</v>
      </c>
      <c r="F8" s="15" t="s">
        <v>526</v>
      </c>
      <c r="G8" s="75">
        <v>5.21</v>
      </c>
      <c r="H8" s="15"/>
    </row>
    <row r="9" ht="30" customHeight="1" spans="1:8">
      <c r="A9" s="15">
        <v>5</v>
      </c>
      <c r="B9" s="15" t="s">
        <v>38</v>
      </c>
      <c r="C9" s="15" t="s">
        <v>527</v>
      </c>
      <c r="D9" s="15" t="s">
        <v>40</v>
      </c>
      <c r="E9" s="15" t="s">
        <v>528</v>
      </c>
      <c r="F9" s="15" t="s">
        <v>529</v>
      </c>
      <c r="G9" s="75">
        <v>3.7</v>
      </c>
      <c r="H9" s="15"/>
    </row>
    <row r="10" ht="30" customHeight="1" spans="1:8">
      <c r="A10" s="15">
        <v>6</v>
      </c>
      <c r="B10" s="15" t="s">
        <v>38</v>
      </c>
      <c r="C10" s="15" t="s">
        <v>530</v>
      </c>
      <c r="D10" s="15" t="s">
        <v>40</v>
      </c>
      <c r="E10" s="15" t="s">
        <v>531</v>
      </c>
      <c r="F10" s="15" t="s">
        <v>532</v>
      </c>
      <c r="G10" s="75">
        <v>3.564</v>
      </c>
      <c r="H10" s="15"/>
    </row>
    <row r="11" ht="30" customHeight="1" spans="1:8">
      <c r="A11" s="15">
        <v>7</v>
      </c>
      <c r="B11" s="15" t="s">
        <v>38</v>
      </c>
      <c r="C11" s="15" t="s">
        <v>533</v>
      </c>
      <c r="D11" s="15" t="s">
        <v>40</v>
      </c>
      <c r="E11" s="15" t="s">
        <v>534</v>
      </c>
      <c r="F11" s="15" t="s">
        <v>535</v>
      </c>
      <c r="G11" s="75">
        <v>11</v>
      </c>
      <c r="H11" s="15"/>
    </row>
    <row r="12" ht="30" customHeight="1" spans="1:8">
      <c r="A12" s="15">
        <v>8</v>
      </c>
      <c r="B12" s="15" t="s">
        <v>38</v>
      </c>
      <c r="C12" s="15" t="s">
        <v>536</v>
      </c>
      <c r="D12" s="15" t="s">
        <v>40</v>
      </c>
      <c r="E12" s="15" t="s">
        <v>537</v>
      </c>
      <c r="F12" s="15" t="s">
        <v>538</v>
      </c>
      <c r="G12" s="75">
        <v>18</v>
      </c>
      <c r="H12" s="15"/>
    </row>
    <row r="13" ht="30" customHeight="1" spans="1:8">
      <c r="A13" s="15">
        <v>9</v>
      </c>
      <c r="B13" s="15" t="s">
        <v>38</v>
      </c>
      <c r="C13" s="15" t="s">
        <v>539</v>
      </c>
      <c r="D13" s="15" t="s">
        <v>40</v>
      </c>
      <c r="E13" s="15" t="s">
        <v>540</v>
      </c>
      <c r="F13" s="15" t="s">
        <v>541</v>
      </c>
      <c r="G13" s="75">
        <v>2.8</v>
      </c>
      <c r="H13" s="15"/>
    </row>
    <row r="14" ht="74" customHeight="1" spans="1:8">
      <c r="A14" s="15">
        <v>10</v>
      </c>
      <c r="B14" s="15" t="s">
        <v>542</v>
      </c>
      <c r="C14" s="15" t="s">
        <v>543</v>
      </c>
      <c r="D14" s="15" t="s">
        <v>40</v>
      </c>
      <c r="E14" s="15" t="s">
        <v>540</v>
      </c>
      <c r="F14" s="15" t="s">
        <v>544</v>
      </c>
      <c r="G14" s="75">
        <v>14</v>
      </c>
      <c r="H14" s="76"/>
    </row>
    <row r="15" ht="80" customHeight="1" spans="1:8">
      <c r="A15" s="15">
        <v>11</v>
      </c>
      <c r="B15" s="15" t="s">
        <v>542</v>
      </c>
      <c r="C15" s="15" t="s">
        <v>545</v>
      </c>
      <c r="D15" s="15" t="s">
        <v>40</v>
      </c>
      <c r="E15" s="15" t="s">
        <v>540</v>
      </c>
      <c r="F15" s="15" t="s">
        <v>546</v>
      </c>
      <c r="G15" s="75">
        <v>15</v>
      </c>
      <c r="H15" s="77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A2" workbookViewId="0">
      <selection activeCell="F28" sqref="F28"/>
    </sheetView>
  </sheetViews>
  <sheetFormatPr defaultColWidth="9" defaultRowHeight="13.5" outlineLevelRow="6" outlineLevelCol="7"/>
  <cols>
    <col min="1" max="1" width="6.375" customWidth="1"/>
    <col min="2" max="2" width="10.5" customWidth="1"/>
    <col min="3" max="3" width="11.625" style="20" customWidth="1"/>
    <col min="4" max="4" width="10.75" customWidth="1"/>
    <col min="5" max="5" width="10.875" style="20" customWidth="1"/>
    <col min="6" max="6" width="46.875" customWidth="1"/>
    <col min="7" max="7" width="17.125" style="57" customWidth="1"/>
  </cols>
  <sheetData>
    <row r="1" ht="30" customHeight="1" spans="1:6">
      <c r="A1" s="58" t="s">
        <v>35</v>
      </c>
      <c r="B1" s="58"/>
      <c r="F1" s="20"/>
    </row>
    <row r="2" ht="30" customHeight="1" spans="1:8">
      <c r="A2" s="59" t="s">
        <v>189</v>
      </c>
      <c r="B2" s="59"/>
      <c r="C2" s="60"/>
      <c r="D2" s="59"/>
      <c r="E2" s="60"/>
      <c r="F2" s="60"/>
      <c r="G2" s="59"/>
      <c r="H2" s="59"/>
    </row>
    <row r="3" ht="49" customHeight="1" spans="1:8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2" t="s">
        <v>7</v>
      </c>
      <c r="H3" s="62" t="s">
        <v>8</v>
      </c>
    </row>
    <row r="4" ht="39" customHeight="1" spans="1:8">
      <c r="A4" s="63" t="s">
        <v>27</v>
      </c>
      <c r="B4" s="64"/>
      <c r="C4" s="63" t="s">
        <v>547</v>
      </c>
      <c r="D4" s="65"/>
      <c r="E4" s="65"/>
      <c r="F4" s="66"/>
      <c r="G4" s="67">
        <v>85</v>
      </c>
      <c r="H4" s="68"/>
    </row>
    <row r="5" ht="40" customHeight="1" spans="1:8">
      <c r="A5" s="69">
        <v>1</v>
      </c>
      <c r="B5" s="70" t="s">
        <v>38</v>
      </c>
      <c r="C5" s="71" t="s">
        <v>548</v>
      </c>
      <c r="D5" s="70" t="s">
        <v>40</v>
      </c>
      <c r="E5" s="70" t="s">
        <v>549</v>
      </c>
      <c r="F5" s="70" t="s">
        <v>550</v>
      </c>
      <c r="G5" s="70">
        <v>85</v>
      </c>
      <c r="H5" s="44"/>
    </row>
    <row r="6" ht="40" customHeight="1" spans="1:8">
      <c r="A6" s="44"/>
      <c r="B6" s="72"/>
      <c r="C6" s="73"/>
      <c r="D6" s="72"/>
      <c r="E6" s="72"/>
      <c r="F6" s="72"/>
      <c r="G6" s="72"/>
      <c r="H6" s="44"/>
    </row>
    <row r="7" spans="3:7">
      <c r="C7"/>
      <c r="E7"/>
      <c r="G7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6.375" style="18" customWidth="1"/>
    <col min="2" max="2" width="10.5" style="18" customWidth="1"/>
    <col min="3" max="3" width="11.625" style="22" customWidth="1"/>
    <col min="4" max="4" width="10.75" style="18" customWidth="1"/>
    <col min="5" max="5" width="10.875" style="22" customWidth="1"/>
    <col min="6" max="6" width="53" style="18" customWidth="1"/>
    <col min="7" max="7" width="17.125" style="23" customWidth="1"/>
    <col min="8" max="8" width="10.625" style="18" customWidth="1"/>
    <col min="9" max="16384" width="9" style="18"/>
  </cols>
  <sheetData>
    <row r="1" s="18" customFormat="1" ht="30" customHeight="1" spans="1:7">
      <c r="A1" s="21" t="s">
        <v>35</v>
      </c>
      <c r="B1" s="21"/>
      <c r="C1" s="22"/>
      <c r="E1" s="22"/>
      <c r="F1" s="22"/>
      <c r="G1" s="23"/>
    </row>
    <row r="2" s="18" customFormat="1" ht="40" customHeight="1" spans="1:8">
      <c r="A2" s="24" t="s">
        <v>189</v>
      </c>
      <c r="B2" s="24"/>
      <c r="C2" s="25"/>
      <c r="D2" s="24"/>
      <c r="E2" s="25"/>
      <c r="F2" s="25"/>
      <c r="G2" s="24"/>
      <c r="H2" s="24"/>
    </row>
    <row r="3" s="18" customFormat="1" ht="40" customHeight="1" spans="1:8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</row>
    <row r="4" s="18" customFormat="1" ht="40" customHeight="1" spans="1:8">
      <c r="A4" s="10" t="s">
        <v>29</v>
      </c>
      <c r="B4" s="10"/>
      <c r="C4" s="10" t="s">
        <v>551</v>
      </c>
      <c r="D4" s="10"/>
      <c r="E4" s="10"/>
      <c r="F4" s="11"/>
      <c r="G4" s="27">
        <f>SUM(G5:G23)</f>
        <v>38.522769</v>
      </c>
      <c r="H4" s="31"/>
    </row>
    <row r="5" s="18" customFormat="1" ht="25" customHeight="1" spans="1:8">
      <c r="A5" s="32">
        <v>1</v>
      </c>
      <c r="B5" s="32" t="s">
        <v>38</v>
      </c>
      <c r="C5" s="33" t="s">
        <v>355</v>
      </c>
      <c r="D5" s="33" t="s">
        <v>102</v>
      </c>
      <c r="E5" s="33" t="s">
        <v>552</v>
      </c>
      <c r="F5" s="34" t="s">
        <v>553</v>
      </c>
      <c r="G5" s="35">
        <v>1.7391</v>
      </c>
      <c r="H5" s="36"/>
    </row>
    <row r="6" s="18" customFormat="1" ht="29" customHeight="1" spans="1:8">
      <c r="A6" s="32">
        <v>2</v>
      </c>
      <c r="B6" s="32" t="s">
        <v>38</v>
      </c>
      <c r="C6" s="33" t="s">
        <v>355</v>
      </c>
      <c r="D6" s="33" t="s">
        <v>102</v>
      </c>
      <c r="E6" s="33" t="s">
        <v>552</v>
      </c>
      <c r="F6" s="37" t="s">
        <v>554</v>
      </c>
      <c r="G6" s="38">
        <v>0.0822</v>
      </c>
      <c r="H6" s="33"/>
    </row>
    <row r="7" s="18" customFormat="1" ht="24" customHeight="1" spans="1:8">
      <c r="A7" s="32">
        <v>3</v>
      </c>
      <c r="B7" s="32" t="s">
        <v>38</v>
      </c>
      <c r="C7" s="33" t="s">
        <v>355</v>
      </c>
      <c r="D7" s="33" t="s">
        <v>102</v>
      </c>
      <c r="E7" s="33" t="s">
        <v>555</v>
      </c>
      <c r="F7" s="34" t="s">
        <v>556</v>
      </c>
      <c r="G7" s="38">
        <v>1.089</v>
      </c>
      <c r="H7" s="33"/>
    </row>
    <row r="8" s="18" customFormat="1" ht="36" customHeight="1" spans="1:8">
      <c r="A8" s="32">
        <v>4</v>
      </c>
      <c r="B8" s="32" t="s">
        <v>38</v>
      </c>
      <c r="C8" s="33" t="s">
        <v>355</v>
      </c>
      <c r="D8" s="33" t="s">
        <v>102</v>
      </c>
      <c r="E8" s="33" t="s">
        <v>557</v>
      </c>
      <c r="F8" s="34" t="s">
        <v>558</v>
      </c>
      <c r="G8" s="38">
        <v>2.574</v>
      </c>
      <c r="H8" s="33"/>
    </row>
    <row r="9" s="18" customFormat="1" ht="42" customHeight="1" spans="1:8">
      <c r="A9" s="32">
        <v>5</v>
      </c>
      <c r="B9" s="32" t="s">
        <v>38</v>
      </c>
      <c r="C9" s="33" t="s">
        <v>355</v>
      </c>
      <c r="D9" s="33" t="s">
        <v>102</v>
      </c>
      <c r="E9" s="32" t="s">
        <v>559</v>
      </c>
      <c r="F9" s="34" t="s">
        <v>560</v>
      </c>
      <c r="G9" s="38">
        <v>2.358</v>
      </c>
      <c r="H9" s="33"/>
    </row>
    <row r="10" s="18" customFormat="1" ht="40" customHeight="1" spans="1:8">
      <c r="A10" s="32">
        <v>6</v>
      </c>
      <c r="B10" s="32" t="s">
        <v>38</v>
      </c>
      <c r="C10" s="33" t="s">
        <v>355</v>
      </c>
      <c r="D10" s="33" t="s">
        <v>102</v>
      </c>
      <c r="E10" s="33" t="s">
        <v>561</v>
      </c>
      <c r="F10" s="34" t="s">
        <v>562</v>
      </c>
      <c r="G10" s="38">
        <v>0.96525</v>
      </c>
      <c r="H10" s="33"/>
    </row>
    <row r="11" s="18" customFormat="1" ht="40" customHeight="1" spans="1:8">
      <c r="A11" s="32">
        <v>7</v>
      </c>
      <c r="B11" s="32" t="s">
        <v>38</v>
      </c>
      <c r="C11" s="33" t="s">
        <v>355</v>
      </c>
      <c r="D11" s="33" t="s">
        <v>102</v>
      </c>
      <c r="E11" s="33" t="s">
        <v>563</v>
      </c>
      <c r="F11" s="34" t="s">
        <v>564</v>
      </c>
      <c r="G11" s="38">
        <v>3.1385</v>
      </c>
      <c r="H11" s="33"/>
    </row>
    <row r="12" s="18" customFormat="1" ht="40" customHeight="1" spans="1:8">
      <c r="A12" s="32">
        <v>8</v>
      </c>
      <c r="B12" s="32" t="s">
        <v>38</v>
      </c>
      <c r="C12" s="33" t="s">
        <v>355</v>
      </c>
      <c r="D12" s="33" t="s">
        <v>102</v>
      </c>
      <c r="E12" s="33" t="s">
        <v>565</v>
      </c>
      <c r="F12" s="34" t="s">
        <v>566</v>
      </c>
      <c r="G12" s="38">
        <v>4.65375</v>
      </c>
      <c r="H12" s="33"/>
    </row>
    <row r="13" s="18" customFormat="1" ht="45" customHeight="1" spans="1:8">
      <c r="A13" s="32">
        <v>9</v>
      </c>
      <c r="B13" s="32" t="s">
        <v>38</v>
      </c>
      <c r="C13" s="33" t="s">
        <v>355</v>
      </c>
      <c r="D13" s="33" t="s">
        <v>102</v>
      </c>
      <c r="E13" s="33" t="s">
        <v>552</v>
      </c>
      <c r="F13" s="34" t="s">
        <v>567</v>
      </c>
      <c r="G13" s="38">
        <v>0.92942</v>
      </c>
      <c r="H13" s="33" t="s">
        <v>568</v>
      </c>
    </row>
    <row r="14" s="18" customFormat="1" ht="45" customHeight="1" spans="1:8">
      <c r="A14" s="32">
        <v>10</v>
      </c>
      <c r="B14" s="32" t="s">
        <v>38</v>
      </c>
      <c r="C14" s="33" t="s">
        <v>355</v>
      </c>
      <c r="D14" s="33" t="s">
        <v>102</v>
      </c>
      <c r="E14" s="33" t="s">
        <v>569</v>
      </c>
      <c r="F14" s="34" t="s">
        <v>570</v>
      </c>
      <c r="G14" s="38">
        <v>3.60342</v>
      </c>
      <c r="H14" s="33" t="s">
        <v>571</v>
      </c>
    </row>
    <row r="15" s="18" customFormat="1" ht="45" customHeight="1" spans="1:8">
      <c r="A15" s="32">
        <v>11</v>
      </c>
      <c r="B15" s="32" t="s">
        <v>38</v>
      </c>
      <c r="C15" s="33" t="s">
        <v>355</v>
      </c>
      <c r="D15" s="33" t="s">
        <v>40</v>
      </c>
      <c r="E15" s="33" t="s">
        <v>572</v>
      </c>
      <c r="F15" s="34" t="s">
        <v>573</v>
      </c>
      <c r="G15" s="38">
        <v>1.7325</v>
      </c>
      <c r="H15" s="33"/>
    </row>
    <row r="16" s="18" customFormat="1" ht="45" customHeight="1" spans="1:8">
      <c r="A16" s="32">
        <v>12</v>
      </c>
      <c r="B16" s="39" t="s">
        <v>38</v>
      </c>
      <c r="C16" s="40" t="s">
        <v>355</v>
      </c>
      <c r="D16" s="40" t="s">
        <v>40</v>
      </c>
      <c r="E16" s="40" t="s">
        <v>574</v>
      </c>
      <c r="F16" s="41" t="s">
        <v>575</v>
      </c>
      <c r="G16" s="42">
        <v>4.28214</v>
      </c>
      <c r="H16" s="43"/>
    </row>
    <row r="17" s="18" customFormat="1" ht="45" customHeight="1" spans="1:8">
      <c r="A17" s="32">
        <v>13</v>
      </c>
      <c r="B17" s="32" t="s">
        <v>38</v>
      </c>
      <c r="C17" s="33" t="s">
        <v>355</v>
      </c>
      <c r="D17" s="33" t="s">
        <v>40</v>
      </c>
      <c r="E17" s="33" t="s">
        <v>574</v>
      </c>
      <c r="F17" s="34" t="s">
        <v>576</v>
      </c>
      <c r="G17" s="38">
        <v>1.21968</v>
      </c>
      <c r="H17" s="33"/>
    </row>
    <row r="18" s="18" customFormat="1" ht="45" customHeight="1" spans="1:8">
      <c r="A18" s="32">
        <v>14</v>
      </c>
      <c r="B18" s="32" t="s">
        <v>38</v>
      </c>
      <c r="C18" s="33" t="s">
        <v>355</v>
      </c>
      <c r="D18" s="33" t="s">
        <v>40</v>
      </c>
      <c r="E18" s="33" t="s">
        <v>577</v>
      </c>
      <c r="F18" s="34" t="s">
        <v>578</v>
      </c>
      <c r="G18" s="38">
        <v>3.759525</v>
      </c>
      <c r="H18" s="33"/>
    </row>
    <row r="19" s="18" customFormat="1" ht="45" customHeight="1" spans="1:8">
      <c r="A19" s="32">
        <v>15</v>
      </c>
      <c r="B19" s="32" t="s">
        <v>38</v>
      </c>
      <c r="C19" s="33" t="s">
        <v>355</v>
      </c>
      <c r="D19" s="33" t="s">
        <v>40</v>
      </c>
      <c r="E19" s="33" t="s">
        <v>579</v>
      </c>
      <c r="F19" s="34" t="s">
        <v>580</v>
      </c>
      <c r="G19" s="38">
        <v>1.32</v>
      </c>
      <c r="H19" s="33"/>
    </row>
    <row r="20" s="18" customFormat="1" ht="45" customHeight="1" spans="1:8">
      <c r="A20" s="32">
        <v>16</v>
      </c>
      <c r="B20" s="32" t="s">
        <v>38</v>
      </c>
      <c r="C20" s="33" t="s">
        <v>355</v>
      </c>
      <c r="D20" s="33" t="s">
        <v>40</v>
      </c>
      <c r="E20" s="33" t="s">
        <v>579</v>
      </c>
      <c r="F20" s="34" t="s">
        <v>581</v>
      </c>
      <c r="G20" s="38">
        <v>2.3595</v>
      </c>
      <c r="H20" s="33"/>
    </row>
    <row r="21" ht="27" spans="1:8">
      <c r="A21" s="32">
        <v>17</v>
      </c>
      <c r="B21" s="44" t="s">
        <v>38</v>
      </c>
      <c r="C21" s="45" t="s">
        <v>355</v>
      </c>
      <c r="D21" s="45" t="s">
        <v>102</v>
      </c>
      <c r="E21" s="45" t="s">
        <v>561</v>
      </c>
      <c r="F21" s="46" t="s">
        <v>582</v>
      </c>
      <c r="G21" s="47">
        <v>2.0328</v>
      </c>
      <c r="H21" s="45"/>
    </row>
    <row r="22" ht="19" customHeight="1" spans="1:8">
      <c r="A22" s="32">
        <v>18</v>
      </c>
      <c r="B22" s="48" t="s">
        <v>38</v>
      </c>
      <c r="C22" s="49" t="s">
        <v>355</v>
      </c>
      <c r="D22" s="49" t="s">
        <v>40</v>
      </c>
      <c r="E22" s="49" t="s">
        <v>583</v>
      </c>
      <c r="F22" s="50" t="s">
        <v>584</v>
      </c>
      <c r="G22" s="51">
        <v>0.4356</v>
      </c>
      <c r="H22" s="52"/>
    </row>
    <row r="23" ht="19" customHeight="1" spans="1:8">
      <c r="A23" s="32">
        <v>19</v>
      </c>
      <c r="B23" s="44" t="s">
        <v>38</v>
      </c>
      <c r="C23" s="45" t="s">
        <v>355</v>
      </c>
      <c r="D23" s="45" t="s">
        <v>40</v>
      </c>
      <c r="E23" s="53" t="s">
        <v>585</v>
      </c>
      <c r="F23" s="54" t="s">
        <v>586</v>
      </c>
      <c r="G23" s="55">
        <v>0.248384</v>
      </c>
      <c r="H23" s="56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5" sqref="K5"/>
    </sheetView>
  </sheetViews>
  <sheetFormatPr defaultColWidth="9" defaultRowHeight="13.5" outlineLevelCol="7"/>
  <cols>
    <col min="1" max="1" width="6.125" style="20" customWidth="1"/>
    <col min="2" max="2" width="9.375" style="20" customWidth="1"/>
    <col min="3" max="3" width="18.75" style="20" customWidth="1"/>
    <col min="4" max="4" width="12.875" style="20" customWidth="1"/>
    <col min="5" max="5" width="12" style="20" customWidth="1"/>
    <col min="6" max="6" width="47.875" style="20" customWidth="1"/>
    <col min="7" max="7" width="9.75" style="20" customWidth="1"/>
    <col min="8" max="8" width="12.5" style="20" customWidth="1"/>
    <col min="9" max="16384" width="9" style="20"/>
  </cols>
  <sheetData>
    <row r="1" s="18" customFormat="1" ht="30" customHeight="1" spans="1:7">
      <c r="A1" s="21" t="s">
        <v>35</v>
      </c>
      <c r="B1" s="21"/>
      <c r="C1" s="22"/>
      <c r="E1" s="22"/>
      <c r="F1" s="22"/>
      <c r="G1" s="23"/>
    </row>
    <row r="2" s="18" customFormat="1" ht="30" customHeight="1" spans="1:8">
      <c r="A2" s="24" t="s">
        <v>189</v>
      </c>
      <c r="B2" s="24"/>
      <c r="C2" s="25"/>
      <c r="D2" s="24"/>
      <c r="E2" s="25"/>
      <c r="F2" s="25"/>
      <c r="G2" s="24"/>
      <c r="H2" s="24"/>
    </row>
    <row r="3" s="18" customFormat="1" ht="49" customHeight="1" spans="1:8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</row>
    <row r="4" s="19" customFormat="1" ht="41" customHeight="1" spans="1:8">
      <c r="A4" s="10" t="s">
        <v>31</v>
      </c>
      <c r="B4" s="10"/>
      <c r="C4" s="10" t="s">
        <v>587</v>
      </c>
      <c r="D4" s="10"/>
      <c r="E4" s="10"/>
      <c r="F4" s="11"/>
      <c r="G4" s="27">
        <f>SUM(G5:G19)</f>
        <v>31.79944</v>
      </c>
      <c r="H4" s="28"/>
    </row>
    <row r="5" ht="63" customHeight="1" spans="1:8">
      <c r="A5" s="29">
        <v>1</v>
      </c>
      <c r="B5" s="29" t="s">
        <v>431</v>
      </c>
      <c r="C5" s="29" t="s">
        <v>588</v>
      </c>
      <c r="D5" s="29" t="s">
        <v>589</v>
      </c>
      <c r="E5" s="29" t="s">
        <v>590</v>
      </c>
      <c r="F5" s="29" t="s">
        <v>591</v>
      </c>
      <c r="G5" s="30">
        <v>1.77697</v>
      </c>
      <c r="H5" s="29" t="s">
        <v>592</v>
      </c>
    </row>
    <row r="6" ht="45" customHeight="1" spans="1:8">
      <c r="A6" s="29">
        <v>2</v>
      </c>
      <c r="B6" s="29" t="s">
        <v>593</v>
      </c>
      <c r="C6" s="29" t="s">
        <v>588</v>
      </c>
      <c r="D6" s="29" t="s">
        <v>589</v>
      </c>
      <c r="E6" s="29" t="s">
        <v>594</v>
      </c>
      <c r="F6" s="29" t="s">
        <v>595</v>
      </c>
      <c r="G6" s="30">
        <v>0.78729</v>
      </c>
      <c r="H6" s="29" t="s">
        <v>592</v>
      </c>
    </row>
    <row r="7" ht="45" customHeight="1" spans="1:8">
      <c r="A7" s="29">
        <v>3</v>
      </c>
      <c r="B7" s="29" t="s">
        <v>593</v>
      </c>
      <c r="C7" s="29" t="s">
        <v>588</v>
      </c>
      <c r="D7" s="29" t="s">
        <v>589</v>
      </c>
      <c r="E7" s="29" t="s">
        <v>596</v>
      </c>
      <c r="F7" s="29" t="s">
        <v>597</v>
      </c>
      <c r="G7" s="30">
        <v>1.4065</v>
      </c>
      <c r="H7" s="29" t="s">
        <v>592</v>
      </c>
    </row>
    <row r="8" ht="60" customHeight="1" spans="1:8">
      <c r="A8" s="29">
        <v>4</v>
      </c>
      <c r="B8" s="29" t="s">
        <v>593</v>
      </c>
      <c r="C8" s="29" t="s">
        <v>588</v>
      </c>
      <c r="D8" s="29" t="s">
        <v>589</v>
      </c>
      <c r="E8" s="29" t="s">
        <v>598</v>
      </c>
      <c r="F8" s="29" t="s">
        <v>599</v>
      </c>
      <c r="G8" s="30">
        <v>1.7931</v>
      </c>
      <c r="H8" s="29" t="s">
        <v>592</v>
      </c>
    </row>
    <row r="9" ht="99" customHeight="1" spans="1:8">
      <c r="A9" s="29">
        <v>5</v>
      </c>
      <c r="B9" s="29" t="s">
        <v>600</v>
      </c>
      <c r="C9" s="29" t="s">
        <v>601</v>
      </c>
      <c r="D9" s="29" t="s">
        <v>589</v>
      </c>
      <c r="E9" s="29" t="s">
        <v>602</v>
      </c>
      <c r="F9" s="29" t="s">
        <v>603</v>
      </c>
      <c r="G9" s="30">
        <v>14.01</v>
      </c>
      <c r="H9" s="29" t="s">
        <v>592</v>
      </c>
    </row>
    <row r="10" ht="60" customHeight="1" spans="1:8">
      <c r="A10" s="29">
        <v>6</v>
      </c>
      <c r="B10" s="29" t="s">
        <v>604</v>
      </c>
      <c r="C10" s="29" t="s">
        <v>588</v>
      </c>
      <c r="D10" s="29" t="s">
        <v>589</v>
      </c>
      <c r="E10" s="29" t="s">
        <v>605</v>
      </c>
      <c r="F10" s="29" t="s">
        <v>606</v>
      </c>
      <c r="G10" s="30">
        <v>2.358</v>
      </c>
      <c r="H10" s="29" t="s">
        <v>592</v>
      </c>
    </row>
    <row r="11" ht="60" customHeight="1" spans="1:8">
      <c r="A11" s="29">
        <v>7</v>
      </c>
      <c r="B11" s="29" t="s">
        <v>607</v>
      </c>
      <c r="C11" s="29" t="s">
        <v>588</v>
      </c>
      <c r="D11" s="29" t="s">
        <v>589</v>
      </c>
      <c r="E11" s="29" t="s">
        <v>608</v>
      </c>
      <c r="F11" s="29" t="s">
        <v>609</v>
      </c>
      <c r="G11" s="30">
        <v>2.25</v>
      </c>
      <c r="H11" s="29" t="s">
        <v>592</v>
      </c>
    </row>
    <row r="12" ht="60" customHeight="1" spans="1:8">
      <c r="A12" s="29">
        <v>8</v>
      </c>
      <c r="B12" s="29" t="s">
        <v>607</v>
      </c>
      <c r="C12" s="29" t="s">
        <v>588</v>
      </c>
      <c r="D12" s="29" t="s">
        <v>589</v>
      </c>
      <c r="E12" s="29" t="s">
        <v>610</v>
      </c>
      <c r="F12" s="29" t="s">
        <v>611</v>
      </c>
      <c r="G12" s="30">
        <v>1.01556</v>
      </c>
      <c r="H12" s="29" t="s">
        <v>592</v>
      </c>
    </row>
    <row r="13" ht="60" customHeight="1" spans="1:8">
      <c r="A13" s="29">
        <v>9</v>
      </c>
      <c r="B13" s="29" t="s">
        <v>593</v>
      </c>
      <c r="C13" s="29" t="s">
        <v>588</v>
      </c>
      <c r="D13" s="29" t="s">
        <v>589</v>
      </c>
      <c r="E13" s="29" t="s">
        <v>612</v>
      </c>
      <c r="F13" s="29" t="s">
        <v>613</v>
      </c>
      <c r="G13" s="30">
        <v>2.0087</v>
      </c>
      <c r="H13" s="29" t="s">
        <v>592</v>
      </c>
    </row>
    <row r="14" ht="60" customHeight="1" spans="1:8">
      <c r="A14" s="29">
        <v>10</v>
      </c>
      <c r="B14" s="29" t="s">
        <v>593</v>
      </c>
      <c r="C14" s="29" t="s">
        <v>588</v>
      </c>
      <c r="D14" s="29" t="s">
        <v>589</v>
      </c>
      <c r="E14" s="29" t="s">
        <v>474</v>
      </c>
      <c r="F14" s="29" t="s">
        <v>614</v>
      </c>
      <c r="G14" s="30">
        <v>0.9085</v>
      </c>
      <c r="H14" s="29" t="s">
        <v>592</v>
      </c>
    </row>
    <row r="15" ht="60" customHeight="1" spans="1:8">
      <c r="A15" s="29">
        <v>11</v>
      </c>
      <c r="B15" s="29" t="s">
        <v>593</v>
      </c>
      <c r="C15" s="29" t="s">
        <v>588</v>
      </c>
      <c r="D15" s="29" t="s">
        <v>589</v>
      </c>
      <c r="E15" s="29" t="s">
        <v>615</v>
      </c>
      <c r="F15" s="29" t="s">
        <v>616</v>
      </c>
      <c r="G15" s="30">
        <v>1.2137</v>
      </c>
      <c r="H15" s="29" t="s">
        <v>592</v>
      </c>
    </row>
    <row r="16" ht="60" customHeight="1" spans="1:8">
      <c r="A16" s="29">
        <v>12</v>
      </c>
      <c r="B16" s="29" t="s">
        <v>593</v>
      </c>
      <c r="C16" s="29" t="s">
        <v>601</v>
      </c>
      <c r="D16" s="29" t="s">
        <v>589</v>
      </c>
      <c r="E16" s="29" t="s">
        <v>617</v>
      </c>
      <c r="F16" s="29" t="s">
        <v>618</v>
      </c>
      <c r="G16" s="30">
        <v>1.4</v>
      </c>
      <c r="H16" s="29" t="s">
        <v>592</v>
      </c>
    </row>
    <row r="17" ht="60" customHeight="1" spans="1:8">
      <c r="A17" s="29">
        <v>13</v>
      </c>
      <c r="B17" s="29" t="s">
        <v>593</v>
      </c>
      <c r="C17" s="29" t="s">
        <v>588</v>
      </c>
      <c r="D17" s="29" t="s">
        <v>589</v>
      </c>
      <c r="E17" s="29" t="s">
        <v>619</v>
      </c>
      <c r="F17" s="29" t="s">
        <v>620</v>
      </c>
      <c r="G17" s="30">
        <v>0.87112</v>
      </c>
      <c r="H17" s="29" t="s">
        <v>592</v>
      </c>
    </row>
  </sheetData>
  <mergeCells count="3">
    <mergeCell ref="A2:H2"/>
    <mergeCell ref="A4:B4"/>
    <mergeCell ref="C4:F4"/>
  </mergeCells>
  <pageMargins left="0.75" right="0.75" top="1" bottom="0.511805555555556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A19" workbookViewId="0">
      <selection activeCell="G27" sqref="G27"/>
    </sheetView>
  </sheetViews>
  <sheetFormatPr defaultColWidth="9" defaultRowHeight="13.5" outlineLevelRow="6" outlineLevelCol="7"/>
  <cols>
    <col min="1" max="1" width="4.34166666666667" customWidth="1"/>
    <col min="2" max="2" width="10.5" customWidth="1"/>
    <col min="3" max="3" width="13.3583333333333" customWidth="1"/>
    <col min="4" max="4" width="5.86666666666667" customWidth="1"/>
    <col min="5" max="5" width="14.35" customWidth="1"/>
    <col min="6" max="6" width="56.125" customWidth="1"/>
    <col min="7" max="7" width="14.3416666666667" customWidth="1"/>
    <col min="8" max="8" width="12" customWidth="1"/>
  </cols>
  <sheetData>
    <row r="1" s="1" customFormat="1" ht="30" customHeight="1" spans="1:7">
      <c r="A1" s="4" t="s">
        <v>35</v>
      </c>
      <c r="B1" s="4"/>
      <c r="C1" s="5"/>
      <c r="E1" s="5"/>
      <c r="F1" s="5"/>
      <c r="G1" s="6"/>
    </row>
    <row r="2" s="1" customFormat="1" ht="30" customHeight="1" spans="1:8">
      <c r="A2" s="7" t="s">
        <v>189</v>
      </c>
      <c r="B2" s="7"/>
      <c r="C2" s="8"/>
      <c r="D2" s="7"/>
      <c r="E2" s="8"/>
      <c r="F2" s="8"/>
      <c r="G2" s="7"/>
      <c r="H2" s="7"/>
    </row>
    <row r="3" s="1" customFormat="1" ht="49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2" customFormat="1" ht="46" customHeight="1" spans="1:8">
      <c r="A4" s="10" t="s">
        <v>33</v>
      </c>
      <c r="B4" s="10"/>
      <c r="C4" s="10" t="s">
        <v>621</v>
      </c>
      <c r="D4" s="10"/>
      <c r="E4" s="10"/>
      <c r="F4" s="11"/>
      <c r="G4" s="10">
        <v>302</v>
      </c>
      <c r="H4" s="12"/>
    </row>
    <row r="5" ht="48" customHeight="1" spans="1:8">
      <c r="A5" s="13">
        <v>1</v>
      </c>
      <c r="B5" s="14" t="s">
        <v>38</v>
      </c>
      <c r="C5" s="14" t="s">
        <v>622</v>
      </c>
      <c r="D5" s="14" t="s">
        <v>623</v>
      </c>
      <c r="E5" s="14" t="s">
        <v>624</v>
      </c>
      <c r="F5" s="14" t="s">
        <v>625</v>
      </c>
      <c r="G5" s="14">
        <v>90</v>
      </c>
      <c r="H5" s="15" t="s">
        <v>626</v>
      </c>
    </row>
    <row r="6" ht="48" customHeight="1" spans="1:8">
      <c r="A6" s="13">
        <v>2</v>
      </c>
      <c r="B6" s="14" t="s">
        <v>38</v>
      </c>
      <c r="C6" s="14" t="s">
        <v>627</v>
      </c>
      <c r="D6" s="14" t="s">
        <v>623</v>
      </c>
      <c r="E6" s="14" t="s">
        <v>628</v>
      </c>
      <c r="F6" s="14" t="s">
        <v>629</v>
      </c>
      <c r="G6" s="14">
        <v>76</v>
      </c>
      <c r="H6" s="15" t="s">
        <v>630</v>
      </c>
    </row>
    <row r="7" s="3" customFormat="1" ht="35" customHeight="1" spans="1:8">
      <c r="A7" s="16">
        <v>3</v>
      </c>
      <c r="B7" s="16" t="s">
        <v>431</v>
      </c>
      <c r="C7" s="16" t="s">
        <v>631</v>
      </c>
      <c r="D7" s="14" t="s">
        <v>623</v>
      </c>
      <c r="E7" s="14" t="s">
        <v>632</v>
      </c>
      <c r="F7" s="17" t="s">
        <v>633</v>
      </c>
      <c r="G7" s="14">
        <v>136</v>
      </c>
      <c r="H7" s="17"/>
    </row>
  </sheetData>
  <mergeCells count="3">
    <mergeCell ref="A2:H2"/>
    <mergeCell ref="A4:B4"/>
    <mergeCell ref="C4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涧池</vt:lpstr>
      <vt:lpstr>观音河</vt:lpstr>
      <vt:lpstr>铁佛寺</vt:lpstr>
      <vt:lpstr>旋涡镇</vt:lpstr>
      <vt:lpstr>蒲溪镇</vt:lpstr>
      <vt:lpstr>平梁镇</vt:lpstr>
      <vt:lpstr>汉阳镇</vt:lpstr>
      <vt:lpstr>城关镇</vt:lpstr>
      <vt:lpstr>双河口</vt:lpstr>
      <vt:lpstr>双乳镇</vt:lpstr>
      <vt:lpstr>农业局</vt:lpstr>
      <vt:lpstr>水利局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2022-01-21T09:02:00Z</dcterms:created>
  <dcterms:modified xsi:type="dcterms:W3CDTF">2022-01-25T00:31:15Z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3118F90E880D440B9422E6DA87C1D3C3</vt:lpwstr>
  </property>
  <property fmtid="{D5CDD505-2E9C-101B-9397-08002B2CF9AE}" pid="3" name="KSOProductBuildVer">
    <vt:lpwstr>2052-10.8.2.6990</vt:lpwstr>
  </property>
</Properties>
</file>