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 tabRatio="663" firstSheet="1" activeTab="9"/>
  </bookViews>
  <sheets>
    <sheet name="汇总" sheetId="1" r:id="rId1"/>
    <sheet name="城关镇" sheetId="2" r:id="rId2"/>
    <sheet name="平梁镇" sheetId="3" r:id="rId3"/>
    <sheet name="涧池镇" sheetId="4" r:id="rId4"/>
    <sheet name="蒲溪镇" sheetId="5" r:id="rId5"/>
    <sheet name="双河口镇" sheetId="6" r:id="rId6"/>
    <sheet name="双乳镇" sheetId="7" r:id="rId7"/>
    <sheet name="观音河镇" sheetId="8" r:id="rId8"/>
    <sheet name="铁佛寺镇" sheetId="9" r:id="rId9"/>
    <sheet name="汉阳镇" sheetId="10" r:id="rId10"/>
    <sheet name="漩涡镇" sheetId="11" r:id="rId11"/>
    <sheet name="漩涡东河村20户庭院经济" sheetId="12" r:id="rId12"/>
  </sheets>
  <calcPr calcId="144525"/>
</workbook>
</file>

<file path=xl/sharedStrings.xml><?xml version="1.0" encoding="utf-8"?>
<sst xmlns="http://schemas.openxmlformats.org/spreadsheetml/2006/main" count="819" uniqueCount="597">
  <si>
    <t>汉阴县2022年经营主体产业奖补汇总表</t>
  </si>
  <si>
    <t>序号</t>
  </si>
  <si>
    <t>镇</t>
  </si>
  <si>
    <t>金额</t>
  </si>
  <si>
    <t>城关镇</t>
  </si>
  <si>
    <t>平梁镇</t>
  </si>
  <si>
    <t>涧池镇</t>
  </si>
  <si>
    <t>蒲溪镇</t>
  </si>
  <si>
    <t>双河口镇</t>
  </si>
  <si>
    <t>双乳镇</t>
  </si>
  <si>
    <t>观音河镇</t>
  </si>
  <si>
    <t>铁佛寺镇</t>
  </si>
  <si>
    <t>汉阳镇</t>
  </si>
  <si>
    <t>漩涡镇</t>
  </si>
  <si>
    <t>合计</t>
  </si>
  <si>
    <t>汉阴县城关镇2022年农业（富硒）产业发展奖补汇总花名册</t>
  </si>
  <si>
    <t xml:space="preserve">    填报单位：城关镇                                                                          填报时间：2022年12月12日</t>
  </si>
  <si>
    <t>村名</t>
  </si>
  <si>
    <t>经营主体名称</t>
  </si>
  <si>
    <t>统一社会信用代码</t>
  </si>
  <si>
    <t>项目验收
时间</t>
  </si>
  <si>
    <t>奖补内容</t>
  </si>
  <si>
    <t>奖补金额（元）</t>
  </si>
  <si>
    <t>拟奖补  资金</t>
  </si>
  <si>
    <t>经营主体对公账户</t>
  </si>
  <si>
    <t>杨家坝村</t>
  </si>
  <si>
    <t>汉阴县城关镇家利种植家庭农场</t>
  </si>
  <si>
    <t>61242219711*****39</t>
  </si>
  <si>
    <r>
      <rPr>
        <sz val="10"/>
        <color theme="1"/>
        <rFont val="宋体"/>
        <charset val="134"/>
        <scheme val="minor"/>
      </rPr>
      <t>瓜果蔬菜大棚80亩（塑料竹木大棚）</t>
    </r>
    <r>
      <rPr>
        <sz val="10"/>
        <color theme="1"/>
        <rFont val="Arial"/>
        <charset val="134"/>
      </rPr>
      <t>×</t>
    </r>
    <r>
      <rPr>
        <sz val="10"/>
        <color theme="1"/>
        <rFont val="宋体"/>
        <charset val="134"/>
        <scheme val="minor"/>
      </rPr>
      <t>1000元，共计8万元。</t>
    </r>
  </si>
  <si>
    <t>6230270700005319046</t>
  </si>
  <si>
    <t>三元村</t>
  </si>
  <si>
    <t>汉阴县鲁兴天然茵陈绿茶饮品有限公司</t>
  </si>
  <si>
    <t>91610921691117928K</t>
  </si>
  <si>
    <r>
      <rPr>
        <sz val="10"/>
        <rFont val="宋体"/>
        <charset val="134"/>
        <scheme val="minor"/>
      </rPr>
      <t>1、2022年2月14日新取得SC认证3万元；
2、新建生产加工厂房880㎡（2021年未奖补，新建300元</t>
    </r>
    <r>
      <rPr>
        <sz val="10"/>
        <rFont val="Tahoma"/>
        <charset val="134"/>
      </rPr>
      <t>/</t>
    </r>
    <r>
      <rPr>
        <sz val="10"/>
        <rFont val="宋体"/>
        <charset val="134"/>
      </rPr>
      <t>㎡</t>
    </r>
    <r>
      <rPr>
        <sz val="10"/>
        <rFont val="宋体"/>
        <charset val="134"/>
        <scheme val="minor"/>
      </rPr>
      <t>）26.4万元；
3、茵陈种植基地628亩*300，共计18.84万元；
4、贷款贴息59万元，补贴利息1500元。</t>
    </r>
  </si>
  <si>
    <t>2607061709200039666</t>
  </si>
  <si>
    <t>陕西汉阴凤凰山富硒茶业有限公司</t>
  </si>
  <si>
    <t>91610921087904095L</t>
  </si>
  <si>
    <t>1、亚太茶茗金奖3万元；
2、市级农业产业化联合体5万元。</t>
  </si>
  <si>
    <t>806070301421002642</t>
  </si>
  <si>
    <t>双星村</t>
  </si>
  <si>
    <t>安康硒鑫旺农业科技有限公司</t>
  </si>
  <si>
    <t>91610291MA70R4KEXW</t>
  </si>
  <si>
    <t>通过832、善融商务等线上平台销售汉阴本地特色农产品628.8064万元×0.02。</t>
  </si>
  <si>
    <t>61050110789400000351</t>
  </si>
  <si>
    <t>三坪村</t>
  </si>
  <si>
    <t>汉阴县城关镇浩铭养殖场</t>
  </si>
  <si>
    <t>92610921MAB2YG0J3W</t>
  </si>
  <si>
    <t>年出栏育肥猪1200头、存栏母猪200头</t>
  </si>
  <si>
    <t>6230270700001737191</t>
  </si>
  <si>
    <t>麒麟村</t>
  </si>
  <si>
    <t>汉阴县春苗食用菌科技有限公司</t>
  </si>
  <si>
    <t>91610921MA70J0P109</t>
  </si>
  <si>
    <t>种植食用菌8万袋×0.5</t>
  </si>
  <si>
    <t>26750101040007591</t>
  </si>
  <si>
    <t>汉阴县城关镇谭才菊种植家庭农场</t>
  </si>
  <si>
    <t>92610921MAB2YWPK4A</t>
  </si>
  <si>
    <t>改造蚕室150㎡×200元</t>
  </si>
  <si>
    <t>2607061709200171738</t>
  </si>
  <si>
    <t>五一村</t>
  </si>
  <si>
    <t>陕西省汉阴县金惠荞富晒绿色产品开发有限责任公司</t>
  </si>
  <si>
    <t>916109210521060933</t>
  </si>
  <si>
    <t>1、菊花种植基地200亩×300元,6万元；
2、市级农业龙头企业5万元。</t>
  </si>
  <si>
    <t xml:space="preserve">2707020101201000035910 </t>
  </si>
  <si>
    <t>主要负责人：                                      分管负责人：                                                 统计人员：</t>
  </si>
  <si>
    <r>
      <rPr>
        <sz val="20"/>
        <color rgb="FF000000"/>
        <rFont val="方正小标宋简体"/>
        <charset val="134"/>
      </rPr>
      <t>汉阴县平梁镇2022年农业（富硒）产业发</t>
    </r>
    <r>
      <rPr>
        <sz val="20"/>
        <color rgb="FF000000"/>
        <rFont val="方正小标宋简体"/>
        <charset val="134"/>
      </rPr>
      <t>展</t>
    </r>
    <r>
      <rPr>
        <sz val="20"/>
        <color rgb="FF000000"/>
        <rFont val="方正小标宋简体"/>
        <charset val="134"/>
      </rPr>
      <t>奖补汇总表</t>
    </r>
  </si>
  <si>
    <t>项目验收时间</t>
  </si>
  <si>
    <t>拟奖补金额</t>
  </si>
  <si>
    <t>太行村</t>
  </si>
  <si>
    <t>陕西愚公生态农业科技发展有限公司</t>
  </si>
  <si>
    <t>91610921MA70J3LPXE</t>
  </si>
  <si>
    <t>2022.12.13</t>
  </si>
  <si>
    <t>农产品线上营销400万元。</t>
  </si>
  <si>
    <t>6215665601001163160</t>
  </si>
  <si>
    <t>沙河村</t>
  </si>
  <si>
    <t>汉阴县平梁镇隆鑫农林种养殖农民专业合作社</t>
  </si>
  <si>
    <t>93610921MA70PFP9X8</t>
  </si>
  <si>
    <t>老茶园改造65亩×300元</t>
  </si>
  <si>
    <t>2707021101201000002083</t>
  </si>
  <si>
    <t>汉阴县永胜农业生态开发有限责任公司</t>
  </si>
  <si>
    <t>91610921MA70J2T031</t>
  </si>
  <si>
    <t>农产品线上营销9957430元×0.02</t>
  </si>
  <si>
    <t>61050110789400000246</t>
  </si>
  <si>
    <t>界牌村</t>
  </si>
  <si>
    <t>汉阴县平梁镇界牌村股份经济合作社</t>
  </si>
  <si>
    <t>N2610921MF08054876</t>
  </si>
  <si>
    <t>庭院经济瓜果棚搭建62户×300元</t>
  </si>
  <si>
    <t>2707021001201000008843</t>
  </si>
  <si>
    <t>汉阴县平梁镇界牌蚕桑农民专业合作社</t>
  </si>
  <si>
    <t>93610921MA70PY9H53</t>
  </si>
  <si>
    <t>低产老茶园改造50亩×300元</t>
  </si>
  <si>
    <t>2727021001201000010985</t>
  </si>
  <si>
    <t>汉阴县平梁镇汉江富硒农业农民专业合作社</t>
  </si>
  <si>
    <t>93610921MAB2YATG7C</t>
  </si>
  <si>
    <t>搭建香脆李钢架大棚96亩×2000元</t>
  </si>
  <si>
    <t>2707021001201000018</t>
  </si>
  <si>
    <t>长坝村</t>
  </si>
  <si>
    <t>汉阴县仙山驿站农业发展农民专业合作社</t>
  </si>
  <si>
    <t>93610921MAB2YTTE2E</t>
  </si>
  <si>
    <t>茶园低产改造355亩×300元</t>
  </si>
  <si>
    <t>2707021001201000020237</t>
  </si>
  <si>
    <t>义河村</t>
  </si>
  <si>
    <t>汉阴县平梁镇义河蚕桑农民专业合作社</t>
  </si>
  <si>
    <t>93610921MA70PY9G78</t>
  </si>
  <si>
    <t>老茶园改造100亩×300元</t>
  </si>
  <si>
    <t>2707021001201000011372</t>
  </si>
  <si>
    <t>陕西华艺轩茶业有限公司</t>
  </si>
  <si>
    <t>91610921MA70JFPH2C</t>
  </si>
  <si>
    <r>
      <rPr>
        <sz val="9"/>
        <rFont val="宋体"/>
        <charset val="134"/>
      </rPr>
      <t>1、申请老茶园改造</t>
    </r>
    <r>
      <rPr>
        <sz val="9"/>
        <rFont val="Courier New"/>
        <charset val="134"/>
      </rPr>
      <t>150</t>
    </r>
    <r>
      <rPr>
        <sz val="9"/>
        <rFont val="宋体"/>
        <charset val="134"/>
      </rPr>
      <t>亩奖补4.5万元。2、夏秋季茶叶生产5吨奖补1万元。3、贴息贷款55万元，全年利息66910元，奖补1338元</t>
    </r>
  </si>
  <si>
    <t>6232633600100585731</t>
  </si>
  <si>
    <t>柏杨村</t>
  </si>
  <si>
    <t>汉阴县平梁镇柏杨蚕桑农民专业合作社</t>
  </si>
  <si>
    <t>93610921MA70PYCC3Q</t>
  </si>
  <si>
    <r>
      <rPr>
        <sz val="9"/>
        <rFont val="宋体"/>
        <charset val="134"/>
      </rPr>
      <t>1.蚕室改造</t>
    </r>
    <r>
      <rPr>
        <sz val="9"/>
        <rFont val="Courier New"/>
        <charset val="134"/>
      </rPr>
      <t>18</t>
    </r>
    <r>
      <rPr>
        <sz val="9"/>
        <rFont val="宋体"/>
        <charset val="134"/>
      </rPr>
      <t>间</t>
    </r>
    <r>
      <rPr>
        <sz val="9"/>
        <rFont val="Courier New"/>
        <charset val="134"/>
      </rPr>
      <t>400</t>
    </r>
    <r>
      <rPr>
        <sz val="9"/>
        <rFont val="宋体"/>
        <charset val="134"/>
      </rPr>
      <t>平米×300元，计8万元、2.新建</t>
    </r>
    <r>
      <rPr>
        <sz val="9"/>
        <rFont val="Courier New"/>
        <charset val="134"/>
      </rPr>
      <t>4</t>
    </r>
    <r>
      <rPr>
        <sz val="9"/>
        <rFont val="宋体"/>
        <charset val="134"/>
      </rPr>
      <t>间</t>
    </r>
    <r>
      <rPr>
        <sz val="9"/>
        <rFont val="Courier New"/>
        <charset val="134"/>
      </rPr>
      <t>100</t>
    </r>
    <r>
      <rPr>
        <sz val="9"/>
        <rFont val="宋体"/>
        <charset val="134"/>
      </rPr>
      <t>平米×300元，计3万元</t>
    </r>
  </si>
  <si>
    <t>270702110120100002457</t>
  </si>
  <si>
    <t>西岭村</t>
  </si>
  <si>
    <t>汉阴县嘉木田园生态农业科技有限公司</t>
  </si>
  <si>
    <t>91610921MA70J0M111</t>
  </si>
  <si>
    <r>
      <rPr>
        <sz val="9"/>
        <rFont val="宋体"/>
        <charset val="134"/>
      </rPr>
      <t>1.产业链升级10万元2.电商平台销售额640万元</t>
    </r>
    <r>
      <rPr>
        <sz val="9"/>
        <rFont val="Arial"/>
        <charset val="134"/>
      </rPr>
      <t>×</t>
    </r>
    <r>
      <rPr>
        <sz val="9"/>
        <rFont val="宋体"/>
        <charset val="134"/>
      </rPr>
      <t>0.02，计12.8万元，3.新产品开发6个×2万元，计12万元4.亚太金奖3万元，5.省十佳品牌获奖10万元，6.SC认证获奖3万元7.聘任茶专家2名×3万元，计6万元。</t>
    </r>
  </si>
  <si>
    <t>26750301040002358</t>
  </si>
  <si>
    <t>汉阴县红星米业有限公司</t>
  </si>
  <si>
    <t>91610921730419583J</t>
  </si>
  <si>
    <t>一、富硒粮油加工仓储设配配置 ，投资114万元*30% =34.2万元：；二、富硒农产品营销奖补1042.47万元*2%= 20.85万元；三、省级农业农头企业创建10万元</t>
  </si>
  <si>
    <t>2707020101201000031063</t>
  </si>
  <si>
    <t>兴隆佳苑社区</t>
  </si>
  <si>
    <t>汉阴县平梁镇兴隆佳苑蚕桑专业合作社</t>
  </si>
  <si>
    <t>93610921MA70Q8GT2K</t>
  </si>
  <si>
    <r>
      <rPr>
        <sz val="9"/>
        <color theme="1"/>
        <rFont val="宋体"/>
        <charset val="134"/>
      </rPr>
      <t>小蚕共育485张</t>
    </r>
    <r>
      <rPr>
        <sz val="9"/>
        <color theme="1"/>
        <rFont val="Arial"/>
        <charset val="134"/>
      </rPr>
      <t>×</t>
    </r>
    <r>
      <rPr>
        <sz val="9"/>
        <color theme="1"/>
        <rFont val="宋体"/>
        <charset val="134"/>
      </rPr>
      <t>50元，计24250元；桑园套种358亩×200元，计71600元。</t>
    </r>
  </si>
  <si>
    <t>2707021001201000011962</t>
  </si>
  <si>
    <t>陕西秦岭太行山茶业股份有限公司</t>
  </si>
  <si>
    <t>9161092MA70J0EB2N</t>
  </si>
  <si>
    <t>老茶园改造320亩×300元</t>
  </si>
  <si>
    <t>6230270700010923469</t>
  </si>
  <si>
    <t xml:space="preserve"> 主要负责人：                              分管责任人：                                     统计人：吴小松</t>
  </si>
  <si>
    <r>
      <rPr>
        <b/>
        <sz val="16"/>
        <color theme="1"/>
        <rFont val="宋体"/>
        <charset val="134"/>
      </rPr>
      <t>汉阴县</t>
    </r>
    <r>
      <rPr>
        <b/>
        <sz val="16"/>
        <color theme="1"/>
        <rFont val="Times New Roman"/>
        <charset val="134"/>
      </rPr>
      <t>2022</t>
    </r>
    <r>
      <rPr>
        <b/>
        <sz val="16"/>
        <color theme="1"/>
        <rFont val="宋体"/>
        <charset val="134"/>
      </rPr>
      <t>年农业（富硒）产业发展奖补汇总花名册</t>
    </r>
  </si>
  <si>
    <t>备注</t>
  </si>
  <si>
    <r>
      <rPr>
        <sz val="11"/>
        <color rgb="FF000000"/>
        <rFont val="宋体"/>
        <charset val="134"/>
      </rPr>
      <t>东风村</t>
    </r>
  </si>
  <si>
    <r>
      <rPr>
        <sz val="11"/>
        <color rgb="FF000000"/>
        <rFont val="宋体"/>
        <charset val="134"/>
      </rPr>
      <t>涧池镇利发家庭农场</t>
    </r>
  </si>
  <si>
    <t>92610921MA7LE27X5T</t>
  </si>
  <si>
    <r>
      <rPr>
        <sz val="11"/>
        <color rgb="FF000000"/>
        <rFont val="宋体"/>
        <charset val="134"/>
      </rPr>
      <t>种植天麻</t>
    </r>
    <r>
      <rPr>
        <sz val="11"/>
        <color rgb="FF000000"/>
        <rFont val="Times New Roman"/>
        <charset val="134"/>
      </rPr>
      <t>150</t>
    </r>
    <r>
      <rPr>
        <sz val="11"/>
        <color rgb="FF000000"/>
        <rFont val="宋体"/>
        <charset val="134"/>
      </rPr>
      <t>亩</t>
    </r>
    <r>
      <rPr>
        <sz val="11"/>
        <color rgb="FF000000"/>
        <rFont val="Times New Roman"/>
        <charset val="134"/>
      </rPr>
      <t>×300</t>
    </r>
    <r>
      <rPr>
        <sz val="11"/>
        <color rgb="FF000000"/>
        <rFont val="宋体"/>
        <charset val="134"/>
      </rPr>
      <t>元</t>
    </r>
  </si>
  <si>
    <t>2707021301201000029246</t>
  </si>
  <si>
    <t>东风村</t>
  </si>
  <si>
    <t>汉阴县涧池镇吉顺家庭农场</t>
  </si>
  <si>
    <t>92610921MA70N5A96A</t>
  </si>
  <si>
    <t>养殖肉牛30头</t>
  </si>
  <si>
    <t>2707021301109004558709</t>
  </si>
  <si>
    <t>市级家庭农场</t>
  </si>
  <si>
    <r>
      <rPr>
        <sz val="11"/>
        <color rgb="FF000000"/>
        <rFont val="宋体"/>
        <charset val="134"/>
      </rPr>
      <t>汉阴县旭东家庭农场</t>
    </r>
  </si>
  <si>
    <t>92610921MA70LL3W2N</t>
  </si>
  <si>
    <t>蚕室改建430平方米×200元</t>
  </si>
  <si>
    <t>2707021301109001832421</t>
  </si>
  <si>
    <r>
      <rPr>
        <sz val="11"/>
        <color rgb="FF000000"/>
        <rFont val="宋体"/>
        <charset val="134"/>
      </rPr>
      <t>汉阴县涧池镇刚富家庭农场</t>
    </r>
  </si>
  <si>
    <t>92610921MAB2X7DBOD</t>
  </si>
  <si>
    <t>蚕室新建210平方米×300元</t>
  </si>
  <si>
    <t>2707021301109001876549</t>
  </si>
  <si>
    <r>
      <rPr>
        <sz val="11"/>
        <color rgb="FF000000"/>
        <rFont val="宋体"/>
        <charset val="134"/>
      </rPr>
      <t>五坪村</t>
    </r>
  </si>
  <si>
    <r>
      <rPr>
        <sz val="11"/>
        <color rgb="FF000000"/>
        <rFont val="宋体"/>
        <charset val="134"/>
      </rPr>
      <t>汉阴县五坪蚕桑专业合作社</t>
    </r>
  </si>
  <si>
    <t>93610921593308341D</t>
  </si>
  <si>
    <r>
      <rPr>
        <sz val="11"/>
        <color rgb="FF000000"/>
        <rFont val="宋体"/>
        <charset val="134"/>
      </rPr>
      <t>小蚕共育</t>
    </r>
    <r>
      <rPr>
        <sz val="11"/>
        <color rgb="FF000000"/>
        <rFont val="Times New Roman"/>
        <charset val="134"/>
      </rPr>
      <t>536.5</t>
    </r>
    <r>
      <rPr>
        <sz val="11"/>
        <color rgb="FF000000"/>
        <rFont val="宋体"/>
        <charset val="134"/>
      </rPr>
      <t>张</t>
    </r>
    <r>
      <rPr>
        <sz val="11"/>
        <color rgb="FF000000"/>
        <rFont val="Times New Roman"/>
        <charset val="134"/>
      </rPr>
      <t>×50</t>
    </r>
    <r>
      <rPr>
        <sz val="11"/>
        <color rgb="FF000000"/>
        <rFont val="宋体"/>
        <charset val="134"/>
      </rPr>
      <t>元</t>
    </r>
  </si>
  <si>
    <t>2707021301201000008045</t>
  </si>
  <si>
    <r>
      <rPr>
        <sz val="11"/>
        <color rgb="FF000000"/>
        <rFont val="宋体"/>
        <charset val="134"/>
      </rPr>
      <t>蚕室新建</t>
    </r>
    <r>
      <rPr>
        <sz val="11"/>
        <color rgb="FF000000"/>
        <rFont val="Times New Roman"/>
        <charset val="134"/>
      </rPr>
      <t>139.5</t>
    </r>
    <r>
      <rPr>
        <sz val="11"/>
        <color rgb="FF000000"/>
        <rFont val="宋体"/>
        <charset val="134"/>
      </rPr>
      <t>平米</t>
    </r>
    <r>
      <rPr>
        <sz val="11"/>
        <color rgb="FF000000"/>
        <rFont val="Times New Roman"/>
        <charset val="134"/>
      </rPr>
      <t>×300</t>
    </r>
    <r>
      <rPr>
        <sz val="11"/>
        <color rgb="FF000000"/>
        <rFont val="宋体"/>
        <charset val="134"/>
      </rPr>
      <t>元</t>
    </r>
  </si>
  <si>
    <r>
      <rPr>
        <sz val="11"/>
        <color rgb="FF000000"/>
        <rFont val="宋体"/>
        <charset val="134"/>
      </rPr>
      <t>枞岭村</t>
    </r>
  </si>
  <si>
    <r>
      <rPr>
        <sz val="11"/>
        <color rgb="FF000000"/>
        <rFont val="宋体"/>
        <charset val="134"/>
      </rPr>
      <t>枞岭村村股份经济合作社</t>
    </r>
  </si>
  <si>
    <t>N2610921MF025980XW</t>
  </si>
  <si>
    <r>
      <rPr>
        <sz val="11"/>
        <color rgb="FF000000"/>
        <rFont val="宋体"/>
        <charset val="134"/>
      </rPr>
      <t>庭院经济，藤蔓栽种</t>
    </r>
    <r>
      <rPr>
        <sz val="11"/>
        <color rgb="FF000000"/>
        <rFont val="Times New Roman"/>
        <charset val="134"/>
      </rPr>
      <t>200</t>
    </r>
    <r>
      <rPr>
        <sz val="11"/>
        <color rgb="FF000000"/>
        <rFont val="宋体"/>
        <charset val="134"/>
      </rPr>
      <t>平米×300元</t>
    </r>
  </si>
  <si>
    <t>2707021301201000015642</t>
  </si>
  <si>
    <r>
      <rPr>
        <sz val="11"/>
        <color rgb="FF000000"/>
        <rFont val="宋体"/>
        <charset val="134"/>
      </rPr>
      <t>涧池镇廖家粉坊家庭农场</t>
    </r>
  </si>
  <si>
    <t>92610921MA70RB0X7U</t>
  </si>
  <si>
    <r>
      <rPr>
        <sz val="11"/>
        <color rgb="FF000000"/>
        <rFont val="宋体"/>
        <charset val="134"/>
      </rPr>
      <t>农产品加工（粉条）</t>
    </r>
  </si>
  <si>
    <t>2707021401201000003602</t>
  </si>
  <si>
    <r>
      <rPr>
        <sz val="11"/>
        <color rgb="FF000000"/>
        <rFont val="宋体"/>
        <charset val="134"/>
      </rPr>
      <t>省级家庭农场</t>
    </r>
  </si>
  <si>
    <r>
      <rPr>
        <sz val="11"/>
        <color rgb="FF000000"/>
        <rFont val="宋体"/>
        <charset val="134"/>
      </rPr>
      <t>汉阴县名仕佳新型农业发展有限公司</t>
    </r>
  </si>
  <si>
    <t>91610921MA70RMMB7U</t>
  </si>
  <si>
    <r>
      <rPr>
        <sz val="11"/>
        <color rgb="FF000000"/>
        <rFont val="Times New Roman"/>
        <charset val="134"/>
      </rPr>
      <t>SC</t>
    </r>
    <r>
      <rPr>
        <sz val="11"/>
        <color rgb="FF000000"/>
        <rFont val="宋体"/>
        <charset val="134"/>
      </rPr>
      <t>认证</t>
    </r>
  </si>
  <si>
    <t>6230270700008543485</t>
  </si>
  <si>
    <r>
      <rPr>
        <sz val="11"/>
        <color rgb="FF000000"/>
        <rFont val="宋体"/>
        <charset val="134"/>
      </rPr>
      <t>中药材种植</t>
    </r>
    <r>
      <rPr>
        <sz val="11"/>
        <color rgb="FF000000"/>
        <rFont val="Times New Roman"/>
        <charset val="134"/>
      </rPr>
      <t>27</t>
    </r>
    <r>
      <rPr>
        <sz val="11"/>
        <color rgb="FF000000"/>
        <rFont val="宋体"/>
        <charset val="134"/>
      </rPr>
      <t>亩</t>
    </r>
    <r>
      <rPr>
        <sz val="11"/>
        <color rgb="FF000000"/>
        <rFont val="Times New Roman"/>
        <charset val="134"/>
      </rPr>
      <t>×300</t>
    </r>
    <r>
      <rPr>
        <sz val="11"/>
        <color rgb="FF000000"/>
        <rFont val="宋体"/>
        <charset val="134"/>
      </rPr>
      <t>元</t>
    </r>
  </si>
  <si>
    <r>
      <rPr>
        <sz val="11"/>
        <color rgb="FF000000"/>
        <rFont val="宋体"/>
        <charset val="134"/>
      </rPr>
      <t>中营村</t>
    </r>
  </si>
  <si>
    <r>
      <rPr>
        <sz val="11"/>
        <color rgb="FF000000"/>
        <rFont val="宋体"/>
        <charset val="134"/>
      </rPr>
      <t>涧池镇中营村生态种养殖农民专业合作社</t>
    </r>
  </si>
  <si>
    <t>93610921MA70Q98740</t>
  </si>
  <si>
    <r>
      <rPr>
        <sz val="11"/>
        <color rgb="FF000000"/>
        <rFont val="宋体"/>
        <charset val="134"/>
      </rPr>
      <t>稻虾共育</t>
    </r>
    <r>
      <rPr>
        <sz val="11"/>
        <color rgb="FF000000"/>
        <rFont val="Times New Roman"/>
        <charset val="134"/>
      </rPr>
      <t>30</t>
    </r>
    <r>
      <rPr>
        <sz val="11"/>
        <color rgb="FF000000"/>
        <rFont val="宋体"/>
        <charset val="134"/>
      </rPr>
      <t>亩</t>
    </r>
    <r>
      <rPr>
        <sz val="11"/>
        <color rgb="FF000000"/>
        <rFont val="Times New Roman"/>
        <charset val="134"/>
      </rPr>
      <t>×500</t>
    </r>
    <r>
      <rPr>
        <sz val="11"/>
        <color rgb="FF000000"/>
        <rFont val="宋体"/>
        <charset val="134"/>
      </rPr>
      <t>元</t>
    </r>
  </si>
  <si>
    <t>2707021401109001111952</t>
  </si>
  <si>
    <r>
      <rPr>
        <sz val="11"/>
        <color rgb="FF000000"/>
        <rFont val="宋体"/>
        <charset val="134"/>
      </rPr>
      <t>军坝村</t>
    </r>
  </si>
  <si>
    <r>
      <rPr>
        <sz val="11"/>
        <color rgb="FF000000"/>
        <rFont val="宋体"/>
        <charset val="134"/>
      </rPr>
      <t>军坝村香椿种植专业合作社</t>
    </r>
  </si>
  <si>
    <t>93610921MA70Q9A93A</t>
  </si>
  <si>
    <r>
      <rPr>
        <sz val="11"/>
        <color rgb="FF000000"/>
        <rFont val="宋体"/>
        <charset val="134"/>
      </rPr>
      <t>发展庭院经济建设</t>
    </r>
    <r>
      <rPr>
        <sz val="11"/>
        <color rgb="FF000000"/>
        <rFont val="Times New Roman"/>
        <charset val="134"/>
      </rPr>
      <t>24</t>
    </r>
    <r>
      <rPr>
        <sz val="11"/>
        <color rgb="FF000000"/>
        <rFont val="宋体"/>
        <charset val="134"/>
      </rPr>
      <t>个×300元</t>
    </r>
  </si>
  <si>
    <t>2707021301201000019217</t>
  </si>
  <si>
    <r>
      <rPr>
        <sz val="11"/>
        <color rgb="FF000000"/>
        <rFont val="宋体"/>
        <charset val="134"/>
      </rPr>
      <t>新华村</t>
    </r>
  </si>
  <si>
    <r>
      <rPr>
        <sz val="11"/>
        <color rgb="FF000000"/>
        <rFont val="宋体"/>
        <charset val="134"/>
      </rPr>
      <t>汉阴县尚典生态养殖有限公司</t>
    </r>
  </si>
  <si>
    <t>91610921061947433A</t>
  </si>
  <si>
    <r>
      <rPr>
        <sz val="11"/>
        <color rgb="FF000000"/>
        <rFont val="宋体"/>
        <charset val="134"/>
      </rPr>
      <t>新开发富硒农产品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个×2万元</t>
    </r>
  </si>
  <si>
    <t>2707021301201000008562</t>
  </si>
  <si>
    <r>
      <rPr>
        <sz val="11"/>
        <color rgb="FF000000"/>
        <rFont val="宋体"/>
        <charset val="134"/>
      </rPr>
      <t>王家河村</t>
    </r>
  </si>
  <si>
    <r>
      <rPr>
        <sz val="11"/>
        <color rgb="FF000000"/>
        <rFont val="宋体"/>
        <charset val="134"/>
      </rPr>
      <t>汉阴县涧池镇盛源家庭农场</t>
    </r>
  </si>
  <si>
    <t>92610921WABM3DAD9D</t>
  </si>
  <si>
    <r>
      <rPr>
        <sz val="11"/>
        <color rgb="FF000000"/>
        <rFont val="宋体"/>
        <charset val="134"/>
      </rPr>
      <t>新建蚕室</t>
    </r>
    <r>
      <rPr>
        <sz val="11"/>
        <color rgb="FF000000"/>
        <rFont val="Times New Roman"/>
        <charset val="134"/>
      </rPr>
      <t>260</t>
    </r>
    <r>
      <rPr>
        <sz val="11"/>
        <color rgb="FF000000"/>
        <rFont val="宋体"/>
        <charset val="134"/>
      </rPr>
      <t>平方米</t>
    </r>
    <r>
      <rPr>
        <sz val="11"/>
        <color rgb="FF000000"/>
        <rFont val="Times New Roman"/>
        <charset val="134"/>
      </rPr>
      <t>×300</t>
    </r>
    <r>
      <rPr>
        <sz val="11"/>
        <color rgb="FF000000"/>
        <rFont val="宋体"/>
        <charset val="134"/>
      </rPr>
      <t>元</t>
    </r>
  </si>
  <si>
    <t>6230280700109464696</t>
  </si>
  <si>
    <r>
      <rPr>
        <sz val="11"/>
        <color rgb="FF000000"/>
        <rFont val="宋体"/>
        <charset val="134"/>
      </rPr>
      <t>汉阴县涧池镇云利蚕桑家庭农场</t>
    </r>
  </si>
  <si>
    <t>92610921MA7E794B0L</t>
  </si>
  <si>
    <t>蚕室新建140平方米×300元</t>
  </si>
  <si>
    <t>6230280700104047751</t>
  </si>
  <si>
    <r>
      <rPr>
        <sz val="11"/>
        <color rgb="FF000000"/>
        <rFont val="宋体"/>
        <charset val="134"/>
      </rPr>
      <t>汉阴县文春家庭农场</t>
    </r>
  </si>
  <si>
    <t>92610921MAB2YMT25A</t>
  </si>
  <si>
    <t>蚕室新建153平方米×300元</t>
  </si>
  <si>
    <t>6230270700008564002</t>
  </si>
  <si>
    <r>
      <rPr>
        <sz val="11"/>
        <color rgb="FF000000"/>
        <rFont val="宋体"/>
        <charset val="134"/>
      </rPr>
      <t>汉阴县涧池镇兴辉家庭农场</t>
    </r>
  </si>
  <si>
    <t>92610921MAB2YMPX3Y</t>
  </si>
  <si>
    <t>蚕室改建110平方米×200元</t>
  </si>
  <si>
    <t>6215665601001454072</t>
  </si>
  <si>
    <r>
      <rPr>
        <sz val="11"/>
        <color rgb="FF000000"/>
        <rFont val="宋体"/>
        <charset val="134"/>
      </rPr>
      <t>沙坝村</t>
    </r>
  </si>
  <si>
    <r>
      <rPr>
        <sz val="11"/>
        <color rgb="FF000000"/>
        <rFont val="宋体"/>
        <charset val="134"/>
      </rPr>
      <t>汉阴县涧池镇李科海家庭农场</t>
    </r>
  </si>
  <si>
    <t>92610921MA70RUXP3H</t>
  </si>
  <si>
    <r>
      <rPr>
        <sz val="11"/>
        <color rgb="FF000000"/>
        <rFont val="宋体"/>
        <charset val="134"/>
      </rPr>
      <t>种植瓜蒌</t>
    </r>
    <r>
      <rPr>
        <sz val="11"/>
        <color rgb="FF000000"/>
        <rFont val="Times New Roman"/>
        <charset val="134"/>
      </rPr>
      <t>60</t>
    </r>
    <r>
      <rPr>
        <sz val="11"/>
        <color rgb="FF000000"/>
        <rFont val="宋体"/>
        <charset val="134"/>
      </rPr>
      <t>亩</t>
    </r>
  </si>
  <si>
    <t>2707021401109000736535</t>
  </si>
  <si>
    <t>沙坝村</t>
  </si>
  <si>
    <t>汉阴县涧池镇洪运养殖种植家庭农场</t>
  </si>
  <si>
    <t>92610921MA70MLG17U</t>
  </si>
  <si>
    <t>养殖肉牛45头</t>
  </si>
  <si>
    <t>2707021401109001004584</t>
  </si>
  <si>
    <r>
      <rPr>
        <sz val="11"/>
        <color rgb="FF000000"/>
        <rFont val="宋体"/>
        <charset val="134"/>
      </rPr>
      <t>洞河村</t>
    </r>
  </si>
  <si>
    <r>
      <rPr>
        <sz val="11"/>
        <color rgb="FF000000"/>
        <rFont val="宋体"/>
        <charset val="134"/>
      </rPr>
      <t>安康汉阴金硕现代农业有限公司</t>
    </r>
  </si>
  <si>
    <t>916109210882425000</t>
  </si>
  <si>
    <r>
      <rPr>
        <sz val="11"/>
        <color rgb="FF000000"/>
        <rFont val="宋体"/>
        <charset val="134"/>
      </rPr>
      <t>养殖能繁母猪</t>
    </r>
    <r>
      <rPr>
        <sz val="11"/>
        <color rgb="FF000000"/>
        <rFont val="Times New Roman"/>
        <charset val="134"/>
      </rPr>
      <t>1800</t>
    </r>
    <r>
      <rPr>
        <sz val="11"/>
        <color rgb="FF000000"/>
        <rFont val="宋体"/>
        <charset val="134"/>
      </rPr>
      <t>头，年出栏仔猪</t>
    </r>
    <r>
      <rPr>
        <sz val="11"/>
        <color rgb="FF000000"/>
        <rFont val="Times New Roman"/>
        <charset val="134"/>
      </rPr>
      <t>24000</t>
    </r>
    <r>
      <rPr>
        <sz val="11"/>
        <color rgb="FF000000"/>
        <rFont val="宋体"/>
        <charset val="134"/>
      </rPr>
      <t>头</t>
    </r>
  </si>
  <si>
    <t>2707021701201000000932</t>
  </si>
  <si>
    <r>
      <rPr>
        <sz val="11"/>
        <color rgb="FF000000"/>
        <rFont val="宋体"/>
        <charset val="134"/>
      </rPr>
      <t>安康农夫菜园农业开发有限公司</t>
    </r>
  </si>
  <si>
    <t>91610921MA7NHTT584</t>
  </si>
  <si>
    <r>
      <rPr>
        <sz val="11"/>
        <color rgb="FF000000"/>
        <rFont val="宋体"/>
        <charset val="134"/>
      </rPr>
      <t>新建钢架大棚</t>
    </r>
    <r>
      <rPr>
        <sz val="11"/>
        <color rgb="FF000000"/>
        <rFont val="Times New Roman"/>
        <charset val="134"/>
      </rPr>
      <t>50</t>
    </r>
    <r>
      <rPr>
        <sz val="11"/>
        <color rgb="FF000000"/>
        <rFont val="宋体"/>
        <charset val="134"/>
      </rPr>
      <t>亩</t>
    </r>
  </si>
  <si>
    <t>2707021301201000029970</t>
  </si>
  <si>
    <r>
      <rPr>
        <sz val="11"/>
        <color rgb="FF000000"/>
        <rFont val="宋体"/>
        <charset val="134"/>
      </rPr>
      <t>蔬菜保控基地已给</t>
    </r>
    <r>
      <rPr>
        <sz val="11"/>
        <color rgb="FF000000"/>
        <rFont val="Times New Roman"/>
        <charset val="134"/>
      </rPr>
      <t>15</t>
    </r>
    <r>
      <rPr>
        <sz val="11"/>
        <color rgb="FF000000"/>
        <rFont val="宋体"/>
        <charset val="134"/>
      </rPr>
      <t>万元，</t>
    </r>
    <r>
      <rPr>
        <sz val="11"/>
        <color rgb="FF000000"/>
        <rFont val="Times New Roman"/>
        <charset val="134"/>
      </rPr>
      <t>2022</t>
    </r>
    <r>
      <rPr>
        <sz val="11"/>
        <color rgb="FF000000"/>
        <rFont val="宋体"/>
        <charset val="134"/>
      </rPr>
      <t>年园区认定拟奖补</t>
    </r>
    <r>
      <rPr>
        <sz val="11"/>
        <color rgb="FF000000"/>
        <rFont val="Times New Roman"/>
        <charset val="134"/>
      </rPr>
      <t>5</t>
    </r>
    <r>
      <rPr>
        <sz val="11"/>
        <color rgb="FF000000"/>
        <rFont val="宋体"/>
        <charset val="134"/>
      </rPr>
      <t>万元（大棚果蔬基地建设）</t>
    </r>
  </si>
  <si>
    <r>
      <rPr>
        <sz val="11"/>
        <color rgb="FF000000"/>
        <rFont val="宋体"/>
        <charset val="134"/>
      </rPr>
      <t>合计</t>
    </r>
  </si>
  <si>
    <t>汉阴县2022年农业（富硒）产业发展奖补汇总花名册</t>
  </si>
  <si>
    <r>
      <rPr>
        <sz val="14"/>
        <color rgb="FF000000"/>
        <rFont val="宋体"/>
        <charset val="134"/>
        <scheme val="minor"/>
      </rPr>
      <t xml:space="preserve"> </t>
    </r>
    <r>
      <rPr>
        <sz val="10.5"/>
        <color rgb="FF000000"/>
        <rFont val="宋体"/>
        <charset val="134"/>
      </rPr>
      <t xml:space="preserve">    </t>
    </r>
    <r>
      <rPr>
        <sz val="10.5"/>
        <color rgb="FF000000"/>
        <rFont val="宋体"/>
        <charset val="134"/>
        <scheme val="minor"/>
      </rPr>
      <t>蒲溪</t>
    </r>
    <r>
      <rPr>
        <sz val="10.5"/>
        <color rgb="FF000000"/>
        <rFont val="宋体"/>
        <charset val="134"/>
      </rPr>
      <t>镇                                                                                        填报时间：</t>
    </r>
    <r>
      <rPr>
        <sz val="10.5"/>
        <color rgb="FF000000"/>
        <rFont val="宋体"/>
        <charset val="134"/>
        <scheme val="minor"/>
      </rPr>
      <t>2022</t>
    </r>
    <r>
      <rPr>
        <sz val="10.5"/>
        <color rgb="FF000000"/>
        <rFont val="宋体"/>
        <charset val="134"/>
      </rPr>
      <t>年</t>
    </r>
    <r>
      <rPr>
        <sz val="10.5"/>
        <color rgb="FF000000"/>
        <rFont val="宋体"/>
        <charset val="134"/>
        <scheme val="minor"/>
      </rPr>
      <t>12</t>
    </r>
    <r>
      <rPr>
        <sz val="10.5"/>
        <color rgb="FF000000"/>
        <rFont val="宋体"/>
        <charset val="134"/>
      </rPr>
      <t>月</t>
    </r>
    <r>
      <rPr>
        <sz val="10.5"/>
        <color rgb="FF000000"/>
        <rFont val="宋体"/>
        <charset val="134"/>
        <scheme val="minor"/>
      </rPr>
      <t>1</t>
    </r>
    <r>
      <rPr>
        <sz val="10.5"/>
        <color rgb="FF000000"/>
        <rFont val="宋体"/>
        <charset val="134"/>
      </rPr>
      <t>日</t>
    </r>
  </si>
  <si>
    <t>公星村</t>
  </si>
  <si>
    <t>益康现代农业有限公司</t>
  </si>
  <si>
    <t>91610924MA70J0724U</t>
  </si>
  <si>
    <t>1、代料香菇：98500袋*0.5元=49250元；                                2、羊肚菌种植：21.34亩*1000元=21340元；                        3、富硒农产品营销362.6161万元*2%=7.252万元</t>
  </si>
  <si>
    <t>2707021501201000004277</t>
  </si>
  <si>
    <t>芹菜沟村</t>
  </si>
  <si>
    <t>汉阴县小燕红蚕桑农民专业合作社</t>
  </si>
  <si>
    <t>93610921MA70PX6Y2Y</t>
  </si>
  <si>
    <t>芹菜沟村新建蚕室225平方米*300元</t>
  </si>
  <si>
    <t>2707021501201000010368</t>
  </si>
  <si>
    <t>盘龙村</t>
  </si>
  <si>
    <t>汉阴县蒲溪镇盘龙村股份经济合作社</t>
  </si>
  <si>
    <t>N2610921MF1910502G</t>
  </si>
  <si>
    <t>庭院经济77户906平方米，77*300元=23100</t>
  </si>
  <si>
    <t>2707021501201000008724</t>
  </si>
  <si>
    <t>小街村</t>
  </si>
  <si>
    <t>陕西硒汉食品股份有限公司</t>
  </si>
  <si>
    <t>91610921305477803N</t>
  </si>
  <si>
    <t>2022年度办理SC认证3万元</t>
  </si>
  <si>
    <t>961009010001010021</t>
  </si>
  <si>
    <t>通过832、善融商务、省工会等线上平台销售汉阴本地特色农产品349.2148万元。（349.2148*2%=6.9842万元）</t>
  </si>
  <si>
    <t>陕西安康幸福农业有限公司</t>
  </si>
  <si>
    <t>91610921050400205B</t>
  </si>
  <si>
    <t>2021年被认定为省级龙头企业10万元</t>
  </si>
  <si>
    <t>6215341305400018247</t>
  </si>
  <si>
    <t xml:space="preserve">   主要负责人：叶建明                               分管负责人：陈  革                                             统计人员：邝吉伟</t>
  </si>
  <si>
    <t>双河口镇                                                                               填报时间：2022年12月1日</t>
  </si>
  <si>
    <t>黄龙村</t>
  </si>
  <si>
    <t>汉阴县双河口镇蚕桑养殖合作社</t>
  </si>
  <si>
    <t>93610921MA70Q9ABXW</t>
  </si>
  <si>
    <r>
      <rPr>
        <sz val="10.5"/>
        <color rgb="FF000000"/>
        <rFont val="宋体"/>
        <charset val="134"/>
      </rPr>
      <t>金银花种植</t>
    </r>
    <r>
      <rPr>
        <sz val="10.5"/>
        <color rgb="FF000000"/>
        <rFont val="Courier New"/>
        <charset val="134"/>
      </rPr>
      <t>70</t>
    </r>
    <r>
      <rPr>
        <sz val="10.5"/>
        <color rgb="FF000000"/>
        <rFont val="宋体"/>
        <charset val="134"/>
      </rPr>
      <t>亩*300元</t>
    </r>
  </si>
  <si>
    <t>270702790120100006988</t>
  </si>
  <si>
    <t>汉阴县双河口镇金丰源种养殖家庭农场</t>
  </si>
  <si>
    <t>92610921MAB300TDOQ</t>
  </si>
  <si>
    <r>
      <rPr>
        <sz val="10.5"/>
        <color rgb="FF000000"/>
        <rFont val="宋体"/>
        <charset val="134"/>
      </rPr>
      <t>金银花种植</t>
    </r>
    <r>
      <rPr>
        <sz val="10.5"/>
        <color rgb="FF000000"/>
        <rFont val="Courier New"/>
        <charset val="134"/>
      </rPr>
      <t>50</t>
    </r>
    <r>
      <rPr>
        <sz val="10.5"/>
        <color rgb="FF000000"/>
        <rFont val="宋体"/>
        <charset val="134"/>
      </rPr>
      <t>亩*300元</t>
    </r>
  </si>
  <si>
    <t>6215665601001457430</t>
  </si>
  <si>
    <t>斑竹园村</t>
  </si>
  <si>
    <t>汉阴县双河口在忠信和农业专业合作社</t>
  </si>
  <si>
    <t>93610921MA70Q9J31B</t>
  </si>
  <si>
    <t>小蚕共育51张*50元</t>
  </si>
  <si>
    <t>2707022001201000002308</t>
  </si>
  <si>
    <t>龙垭村</t>
  </si>
  <si>
    <t>汉阴县双河口镇益农专业合作社</t>
  </si>
  <si>
    <t>93610921MA70K1650M</t>
  </si>
  <si>
    <r>
      <rPr>
        <sz val="10.5"/>
        <color rgb="FF000000"/>
        <rFont val="宋体"/>
        <charset val="134"/>
      </rPr>
      <t>新建圈舍</t>
    </r>
    <r>
      <rPr>
        <sz val="10.5"/>
        <color rgb="FF000000"/>
        <rFont val="Courier New"/>
        <charset val="134"/>
      </rPr>
      <t>1080</t>
    </r>
    <r>
      <rPr>
        <sz val="10.5"/>
        <color rgb="FF000000"/>
        <rFont val="宋体"/>
        <charset val="134"/>
      </rPr>
      <t>平米*200元</t>
    </r>
  </si>
  <si>
    <t>6230270700800003399</t>
  </si>
  <si>
    <t>安康嘉汇铭农业有限公司</t>
  </si>
  <si>
    <t>91610921MA70RCC49N</t>
  </si>
  <si>
    <t>蚕桑产业链延伸生产加工产业10万元、SC认证3万元、电商销售9.78万元</t>
  </si>
  <si>
    <t>2707020101201000134298</t>
  </si>
  <si>
    <t>填报时间： 2022年12月1日</t>
  </si>
  <si>
    <t>江河村</t>
  </si>
  <si>
    <t>汉阴县双乳镇秦湘缘生态养殖家庭农场</t>
  </si>
  <si>
    <t>92610921MAB2XX0W04</t>
  </si>
  <si>
    <t>稻渔共养（稻田、藕田养虾）350亩*500元</t>
  </si>
  <si>
    <t>6215665601001239481</t>
  </si>
  <si>
    <t>江河村土特产专业合作社</t>
  </si>
  <si>
    <t>93610921MA70NEGM5K</t>
  </si>
  <si>
    <t>稻渔共养（稻田、藕田养虾）65亩*500元</t>
  </si>
  <si>
    <t>2707021601201000002763</t>
  </si>
  <si>
    <t>新塘村</t>
  </si>
  <si>
    <t>汉阴县双乳镇新塘高山蔬菜种植农民专业合作社</t>
  </si>
  <si>
    <t>N2610921MF1930319B</t>
  </si>
  <si>
    <t>新建猕猴桃基地52亩*2000元</t>
  </si>
  <si>
    <t>2707021601201000004025</t>
  </si>
  <si>
    <t>双乳村</t>
  </si>
  <si>
    <t>陕西潜虾食品有限公司</t>
  </si>
  <si>
    <t>91610921MABLWL4548</t>
  </si>
  <si>
    <t>SC认证3万元</t>
  </si>
  <si>
    <t>61050110789400000686</t>
  </si>
  <si>
    <t>南窑村</t>
  </si>
  <si>
    <t>汉阴县双乳镇富康蚕业家庭农场</t>
  </si>
  <si>
    <t>92610921MA70K3P9XM</t>
  </si>
  <si>
    <t>年度养蚕30张*50元</t>
  </si>
  <si>
    <t>2707021601109000599697</t>
  </si>
  <si>
    <t>汉阴县双乳镇硒莲农业专业合作社</t>
  </si>
  <si>
    <t>93610921MA70JAM86R</t>
  </si>
  <si>
    <t>稻渔共养（藕田养虾）130亩*500元</t>
  </si>
  <si>
    <t>2707021601201000003486</t>
  </si>
  <si>
    <t>汉阴县双乳镇福源猕猴桃专业合作社</t>
  </si>
  <si>
    <t>93610921MAB2X9Y26J</t>
  </si>
  <si>
    <t>集中连片种植种植猕猴桃60亩*2000元</t>
  </si>
  <si>
    <t>2707021601201000005646</t>
  </si>
  <si>
    <t>填报人：</t>
  </si>
  <si>
    <t>主要领导：</t>
  </si>
  <si>
    <t>汉阴县观音河镇2022年农业（富硒）产业发展奖补汇总表</t>
  </si>
  <si>
    <t>统一社会
信用代码</t>
  </si>
  <si>
    <t>观音河村</t>
  </si>
  <si>
    <t>汉阴思源养殖有限公司</t>
  </si>
  <si>
    <t>91610921067939450r</t>
  </si>
  <si>
    <t xml:space="preserve">年出栏育肥猪1000头，100000
新建圈舍424，424*200=84800
</t>
  </si>
  <si>
    <t>2707020101201000040301</t>
  </si>
  <si>
    <t>合心村</t>
  </si>
  <si>
    <t>汉阴县观音河镇合心蚕桑产业专业合作社</t>
  </si>
  <si>
    <t>93610921MA70Q8T24R</t>
  </si>
  <si>
    <t>1.小蚕共育75张，75*50元=3750 ；
2.改建蚕室100㎡，100*200元=20000</t>
  </si>
  <si>
    <t>2707020501201000005302</t>
  </si>
  <si>
    <t>庭院经济12户，12*300元=3600</t>
  </si>
  <si>
    <t>汉阴县观音河镇老槐树种养殖家庭农场</t>
  </si>
  <si>
    <t>93610921MAB2XXN219</t>
  </si>
  <si>
    <t>新建金银花产业园40亩，40*300元=12000</t>
  </si>
  <si>
    <t>6230270700010125560</t>
  </si>
  <si>
    <t>汉阴县观音河镇合心生态莲藕种植基地</t>
  </si>
  <si>
    <t>92610921MA70JEJ37N</t>
  </si>
  <si>
    <t xml:space="preserve">
1.莲藕85亩，85*200元=17000 ；
2.稻鱼种养60亩，60*500元=30000</t>
  </si>
  <si>
    <t>2707020501201000001264</t>
  </si>
  <si>
    <t>药王村</t>
  </si>
  <si>
    <t>汉阴县观音河镇明富种养殖家庭农场</t>
  </si>
  <si>
    <t>93610921MAB2Y0PA5R</t>
  </si>
  <si>
    <t>1.能繁育母猪100头，50000元 ；
2.新建圈舍1080㎡，1080*200元=216000</t>
  </si>
  <si>
    <t>2707020501109000585854</t>
  </si>
  <si>
    <t>汉阴县观音河镇众康中药材家庭农场</t>
  </si>
  <si>
    <t>92610921MA70NAC68W</t>
  </si>
  <si>
    <r>
      <rPr>
        <sz val="10.5"/>
        <color rgb="FF000000"/>
        <rFont val="宋体"/>
        <charset val="134"/>
      </rPr>
      <t>吴茱萸</t>
    </r>
    <r>
      <rPr>
        <sz val="10.5"/>
        <color rgb="FF000000"/>
        <rFont val="Courier New"/>
        <charset val="134"/>
      </rPr>
      <t>30</t>
    </r>
    <r>
      <rPr>
        <sz val="10.5"/>
        <color rgb="FF000000"/>
        <rFont val="宋体"/>
        <charset val="134"/>
      </rPr>
      <t>亩,30*300元=9000</t>
    </r>
  </si>
  <si>
    <t>62300270700007863553</t>
  </si>
  <si>
    <t>中坪村</t>
  </si>
  <si>
    <t>汉阴县观音河镇中坪村猕猴桃专业合作社</t>
  </si>
  <si>
    <t>93610921MA70Q91A4B</t>
  </si>
  <si>
    <t>小蚕25张，25*50元=1250</t>
  </si>
  <si>
    <t>2707020501201000005408</t>
  </si>
  <si>
    <t>填报单位：铁佛寺镇人民政府</t>
  </si>
  <si>
    <t>填报时间：2022年11月17日</t>
  </si>
  <si>
    <t>双喜村</t>
  </si>
  <si>
    <t>铁佛寺镇周申品家庭农场</t>
  </si>
  <si>
    <t>92610921MA70P8B91X</t>
  </si>
  <si>
    <t>中药材种植(天麻45亩，瓜蒌黄精20亩）*300元</t>
  </si>
  <si>
    <t>2707021801109000849031</t>
  </si>
  <si>
    <t>四合村</t>
  </si>
  <si>
    <t>汉阴县铁佛寺镇四合村经济合作社</t>
  </si>
  <si>
    <t>N2610921MF1204747J</t>
  </si>
  <si>
    <t>2022年种植天麻190亩*300元</t>
  </si>
  <si>
    <t>2707021801201000006147</t>
  </si>
  <si>
    <t>汉阴县铁佛寺镇四合村永发蚕桑养殖专业合作社</t>
  </si>
  <si>
    <t>93610921MA70Q88A62</t>
  </si>
  <si>
    <t>2022年共育小蚕三批次253张*50元</t>
  </si>
  <si>
    <t>270702181201000008830</t>
  </si>
  <si>
    <t>产业园套养桑园鸡120亩*200元</t>
  </si>
  <si>
    <t>汉阴县佳乡源农业发展有限公司</t>
  </si>
  <si>
    <t>91610921MAB2YJFB16</t>
  </si>
  <si>
    <t>蚕桑产业链延伸新产品研发的生产加工产业；有产品、有包装、取得生产许可证</t>
  </si>
  <si>
    <t>61050110789400000580</t>
  </si>
  <si>
    <t>李庄村</t>
  </si>
  <si>
    <t>铁佛寺镇李庄村山里旺种植专业合作社</t>
  </si>
  <si>
    <t>93610921MA70Q88M47</t>
  </si>
  <si>
    <t>新建露天蔬菜（香椿）50亩*200元</t>
  </si>
  <si>
    <t>2707021801201000009599</t>
  </si>
  <si>
    <t>高峰村</t>
  </si>
  <si>
    <t>汉阴县铁佛寺镇绵薄惠群新生态合作社</t>
  </si>
  <si>
    <t>93610921MA70PGRU79</t>
  </si>
  <si>
    <t>天麻100亩*300元</t>
  </si>
  <si>
    <t>2707021801201000011359</t>
  </si>
  <si>
    <t>汉阴县铁佛寺镇龚小丽种植家庭农场</t>
  </si>
  <si>
    <t>92610921MAB2XCB95K</t>
  </si>
  <si>
    <t>天麻30亩*300元</t>
  </si>
  <si>
    <t>6230280700104343572</t>
  </si>
  <si>
    <t>共同村</t>
  </si>
  <si>
    <t xml:space="preserve">
铁佛寺镇共同村亿丰种养殖专业合作社</t>
  </si>
  <si>
    <t>93610921MA70Q89F3K</t>
  </si>
  <si>
    <t>桑园套种套养200亩*200元,4万元，露天蔬菜170亩（香椿）*200元，计3.4万元</t>
  </si>
  <si>
    <t>2707021801201000009411</t>
  </si>
  <si>
    <t>合一村</t>
  </si>
  <si>
    <t>铁佛寺镇合一村双硒种植专业合作社</t>
  </si>
  <si>
    <t>93610921MA70Q8900T</t>
  </si>
  <si>
    <t>获得富硒猕猴桃金果奖（国家级）3万元</t>
  </si>
  <si>
    <t>2707021801201000009243</t>
  </si>
  <si>
    <t>2022年认定猕猴桃县级园区，拟奖补5万元</t>
  </si>
  <si>
    <t>汉阴县铁佛寺镇合一村经济合作社</t>
  </si>
  <si>
    <t>N2610921MF1240107E</t>
  </si>
  <si>
    <r>
      <rPr>
        <sz val="12"/>
        <rFont val="宋体"/>
        <charset val="134"/>
      </rPr>
      <t>天麻种植</t>
    </r>
    <r>
      <rPr>
        <sz val="10.5"/>
        <color rgb="FF000000"/>
        <rFont val="Courier New"/>
        <charset val="134"/>
      </rPr>
      <t>150</t>
    </r>
    <r>
      <rPr>
        <sz val="10.5"/>
        <color rgb="FF000000"/>
        <rFont val="宋体"/>
        <charset val="134"/>
      </rPr>
      <t>亩*300元</t>
    </r>
  </si>
  <si>
    <t>2707021801201000007887</t>
  </si>
  <si>
    <t>汉阴县利民中药材农业专业合作社</t>
  </si>
  <si>
    <t>92610921MA70NFNF5R</t>
  </si>
  <si>
    <r>
      <rPr>
        <sz val="12"/>
        <rFont val="宋体"/>
        <charset val="134"/>
      </rPr>
      <t>天麻种植260</t>
    </r>
    <r>
      <rPr>
        <sz val="10.5"/>
        <color rgb="FF000000"/>
        <rFont val="宋体"/>
        <charset val="134"/>
      </rPr>
      <t>亩*300元</t>
    </r>
  </si>
  <si>
    <t>2707021801201000005240</t>
  </si>
  <si>
    <t>集中村</t>
  </si>
  <si>
    <t>汉阴县铁佛寺镇平安养殖专业合作社</t>
  </si>
  <si>
    <t>93610921MA70J7HX0G</t>
  </si>
  <si>
    <t>出栏育肥猪500头，当年出售仔猪1200头养殖场</t>
  </si>
  <si>
    <t>6215665601000368299</t>
  </si>
  <si>
    <t>阳传胜</t>
  </si>
  <si>
    <t>612422197202075834</t>
  </si>
  <si>
    <t>发展庭院经济</t>
  </si>
  <si>
    <t>2707021801109001051619</t>
  </si>
  <si>
    <t>汪忠贵</t>
  </si>
  <si>
    <t>612422196802195819</t>
  </si>
  <si>
    <t>2707021801109001016257</t>
  </si>
  <si>
    <t>黄重清</t>
  </si>
  <si>
    <t>612422196110265812</t>
  </si>
  <si>
    <t>27070218701109002150177</t>
  </si>
  <si>
    <t>陈树德</t>
  </si>
  <si>
    <t>612422195701075821</t>
  </si>
  <si>
    <t>2707021801109000963569</t>
  </si>
  <si>
    <t>石业华</t>
  </si>
  <si>
    <t>612422195409195818</t>
  </si>
  <si>
    <t>2707021801109000959391</t>
  </si>
  <si>
    <t>汉阴县汉阳镇2022年农业（富硒）产业发展奖补汇总花名册</t>
  </si>
  <si>
    <t xml:space="preserve"> 填报单位：汉阳镇                                                  填报时间：2022年11月24日</t>
  </si>
  <si>
    <t>长红村</t>
  </si>
  <si>
    <t>汉阴县汉阳镇长红茶叶专业合作社</t>
  </si>
  <si>
    <t>93610921MA70Q9A0XH</t>
  </si>
  <si>
    <t>茶园改造120亩*300元</t>
  </si>
  <si>
    <t>2707022201201000009287</t>
  </si>
  <si>
    <t>汉阴县汉阳镇众康农业家庭农场</t>
  </si>
  <si>
    <t>92610921MAB2YTWL9Q</t>
  </si>
  <si>
    <t>出栏育肥猪526头</t>
  </si>
  <si>
    <t>6215665601000783950</t>
  </si>
  <si>
    <t>长岭村</t>
  </si>
  <si>
    <t>陕西汉阴灵宝富硒茶业有限公司</t>
  </si>
  <si>
    <t>91610921093986648G</t>
  </si>
  <si>
    <t>办理SC认证</t>
  </si>
  <si>
    <t>2707022201201000005284</t>
  </si>
  <si>
    <t>健康村</t>
  </si>
  <si>
    <t>汉阴县汉阳镇健康和谐种种养殖农民专业社</t>
  </si>
  <si>
    <t>93610921MA7DPE8B5K</t>
  </si>
  <si>
    <t>年出栏育肥猪600头</t>
  </si>
  <si>
    <t>270702220120000011034</t>
  </si>
  <si>
    <t>汉阳镇健康茶叶专业合作社</t>
  </si>
  <si>
    <t>93610921MA70Q98072</t>
  </si>
  <si>
    <t>健康村老茶园改造100亩</t>
  </si>
  <si>
    <t>2707022201201000008874</t>
  </si>
  <si>
    <t>笔架村</t>
  </si>
  <si>
    <t>汉阴县汉阳镇农丰种植农民专业合作社</t>
  </si>
  <si>
    <t>93610921MA70J5293H</t>
  </si>
  <si>
    <t>茶叶产量4.5吨</t>
  </si>
  <si>
    <t>2707022501201000000675</t>
  </si>
  <si>
    <t>汉阴臻品众康生态农业有限公司</t>
  </si>
  <si>
    <t>91610921MA70R9XE6J</t>
  </si>
  <si>
    <t>双坪区域笔架茶厂已取得sc认证3万元、市级金奖0.5万元</t>
  </si>
  <si>
    <t>2707022501201000003317</t>
  </si>
  <si>
    <t>新开发富硒农产品2个*2万元</t>
  </si>
  <si>
    <t>笔架村2022年发展香菇10万袋*0.5元</t>
  </si>
  <si>
    <t>金红村</t>
  </si>
  <si>
    <t>汉阴县汉阳镇金红村股份经济合作社</t>
  </si>
  <si>
    <t>N2610921MF1054902U</t>
  </si>
  <si>
    <t>老茶园改造100亩*300元</t>
  </si>
  <si>
    <t>270702220120100006336</t>
  </si>
  <si>
    <t>汉阴县汉阳镇治青药材种植农民专业合作社</t>
  </si>
  <si>
    <t>93610921MA70JEP27Y</t>
  </si>
  <si>
    <t>中药材吴茱萸52亩*300元</t>
  </si>
  <si>
    <t>6215665601000783588</t>
  </si>
  <si>
    <t>双坪村</t>
  </si>
  <si>
    <t>汉阴县南山养殖有限公司</t>
  </si>
  <si>
    <t>9161092130575046xc</t>
  </si>
  <si>
    <t>农业产业化市级龙头企业</t>
  </si>
  <si>
    <t>2707022501201000000348</t>
  </si>
  <si>
    <t>汉阳镇双兴养殖合作社</t>
  </si>
  <si>
    <t>93610921078641860Y</t>
  </si>
  <si>
    <t>出栏生猪1100头</t>
  </si>
  <si>
    <t>2707022501201000001282</t>
  </si>
  <si>
    <t>汉阳镇放羊坪养殖家庭农场</t>
  </si>
  <si>
    <t>92610921MA7BUNL85W</t>
  </si>
  <si>
    <t>出栏生猪520头</t>
  </si>
  <si>
    <t>6230270700001719124</t>
  </si>
  <si>
    <t>天池村</t>
  </si>
  <si>
    <t>汉阴县汉阳镇天池茶叶专业合作社</t>
  </si>
  <si>
    <t>93610921MA70Q95N6L</t>
  </si>
  <si>
    <t>老茶园改造235亩</t>
  </si>
  <si>
    <t>2707022201201000008700</t>
  </si>
  <si>
    <r>
      <rPr>
        <sz val="12"/>
        <rFont val="仿宋_GB2312"/>
        <charset val="134"/>
      </rPr>
      <t>庭院经济建设80m</t>
    </r>
    <r>
      <rPr>
        <sz val="12"/>
        <rFont val="宋体"/>
        <charset val="134"/>
      </rPr>
      <t>²</t>
    </r>
    <r>
      <rPr>
        <sz val="12"/>
        <rFont val="仿宋_GB2312"/>
        <charset val="134"/>
      </rPr>
      <t>*30元</t>
    </r>
  </si>
  <si>
    <t>交通村</t>
  </si>
  <si>
    <t>汉阴县汉阳镇交通村股份经济合作社</t>
  </si>
  <si>
    <t>N2610921MF2192477F</t>
  </si>
  <si>
    <t>连片蔬菜65.8亩*200元</t>
  </si>
  <si>
    <t>2707022201201000007777</t>
  </si>
  <si>
    <t>汉阴县汉阳镇爱硒茶叶专业合作社</t>
  </si>
  <si>
    <t>93610921MA70Q95P29</t>
  </si>
  <si>
    <t>老茶园低产改造150亩*300元</t>
  </si>
  <si>
    <t>2707022201201000008490</t>
  </si>
  <si>
    <t>612422196*****7838</t>
  </si>
  <si>
    <t>藤蔓瓜架30户</t>
  </si>
  <si>
    <t>2707022201109001780005</t>
  </si>
  <si>
    <t>大坝村</t>
  </si>
  <si>
    <t>汉阴县汉阳镇大坝村股份经济合作社</t>
  </si>
  <si>
    <t>N2610921MF2133442M</t>
  </si>
  <si>
    <t>低产茶园改造150亩*300元</t>
  </si>
  <si>
    <t>2707022201201000006590</t>
  </si>
  <si>
    <t>填报时间：2022年12月1日</t>
  </si>
  <si>
    <t>奖补金额
（元）</t>
  </si>
  <si>
    <t>塔岭村</t>
  </si>
  <si>
    <t>汉阴县强农农业养殖有限公司</t>
  </si>
  <si>
    <t>91610921MA70NJXB7C</t>
  </si>
  <si>
    <t>2022年出售仔猪5100头，存栏母猪220头</t>
  </si>
  <si>
    <t>26750101040008417</t>
  </si>
  <si>
    <t>堰坪村</t>
  </si>
  <si>
    <t>汉阴县凤堰茶叶有限公司</t>
  </si>
  <si>
    <t>91610921074519542F</t>
  </si>
  <si>
    <t>1、申请公司贷款95万元贴息0.2万元。
2、年内取得SC认证经营主体3万元。
3、年度内创建特质农产品7万元</t>
  </si>
  <si>
    <t>农行汉阴县支行
26750101040005926</t>
  </si>
  <si>
    <t>中银村</t>
  </si>
  <si>
    <t>汉阴县漩涡镇凤江经济发展专业合作社</t>
  </si>
  <si>
    <t>96310921MA70NYOU3C</t>
  </si>
  <si>
    <t xml:space="preserve">建设标准钢架蔬菜大棚21亩*2000,4.2万元
</t>
  </si>
  <si>
    <t>2707022101201000009276</t>
  </si>
  <si>
    <t>汉阴县漩之韵农旅发展农民专业合作社联合社</t>
  </si>
  <si>
    <t>93610921MA7JTMEC2M</t>
  </si>
  <si>
    <t>2022年度
SC认证</t>
  </si>
  <si>
    <t>2707022101201000020257</t>
  </si>
  <si>
    <t>朝阳村</t>
  </si>
  <si>
    <t>汉阴县漩涡镇巨业养殖专业合作社</t>
  </si>
  <si>
    <t>93610921MA70RBP57J</t>
  </si>
  <si>
    <t>2022年出栏育肥猪500头</t>
  </si>
  <si>
    <t>2707022101201000018120</t>
  </si>
  <si>
    <t>汉阴县漩涡镇大涨河村股份经济合作社</t>
  </si>
  <si>
    <t>N2610921MF07635475</t>
  </si>
  <si>
    <t>老茶园改造80亩</t>
  </si>
  <si>
    <t>2707022101201000010228</t>
  </si>
  <si>
    <t>东河村</t>
  </si>
  <si>
    <t>汉阴县漩涡镇东河村股份经济合作社</t>
  </si>
  <si>
    <t>N2610921MF07606967</t>
  </si>
  <si>
    <t>股份经济合作社实施58户，580平米*30,共计1.74万元</t>
  </si>
  <si>
    <t>2707022101201000008938</t>
  </si>
  <si>
    <t>东河村农户</t>
  </si>
  <si>
    <t>发展庭院经济20户</t>
  </si>
  <si>
    <t>茨沟村</t>
  </si>
  <si>
    <t>茨沟村委会</t>
  </si>
  <si>
    <t>54610921559391065U</t>
  </si>
  <si>
    <t>发展庭院经济40户</t>
  </si>
  <si>
    <t>2707022101201000005483</t>
  </si>
  <si>
    <t>附近12</t>
  </si>
  <si>
    <t>汉阴县2022年庭院经济发展奖补到户汇总花名册</t>
  </si>
  <si>
    <t>东河</t>
  </si>
  <si>
    <t>村</t>
  </si>
  <si>
    <t>姓名</t>
  </si>
  <si>
    <t>农户一卡通账户</t>
  </si>
  <si>
    <t>冯有忠</t>
  </si>
  <si>
    <t>庭院经济</t>
  </si>
  <si>
    <t>2707022101109001978807</t>
  </si>
  <si>
    <t>冯厚汉</t>
  </si>
  <si>
    <t>2707022101109001978734</t>
  </si>
  <si>
    <t>冯远征</t>
  </si>
  <si>
    <t>2707022101109004511107</t>
  </si>
  <si>
    <t>冯卫平</t>
  </si>
  <si>
    <t>2707021001109004688843</t>
  </si>
  <si>
    <t>吴军明</t>
  </si>
  <si>
    <t>2707022101109001974545</t>
  </si>
  <si>
    <t>吴成明</t>
  </si>
  <si>
    <t>2707022101109001973946</t>
  </si>
  <si>
    <t>吴明招</t>
  </si>
  <si>
    <t>2707022101109001973553</t>
  </si>
  <si>
    <t>冯卫忠</t>
  </si>
  <si>
    <t>2707022101109001975015</t>
  </si>
  <si>
    <t>杨其祥</t>
  </si>
  <si>
    <t>2707022101109001972816</t>
  </si>
  <si>
    <t>扬其军</t>
  </si>
  <si>
    <t>2707022101109001972762</t>
  </si>
  <si>
    <t>扬其荣</t>
  </si>
  <si>
    <t>2707022101109001973031</t>
  </si>
  <si>
    <t>陈昌财</t>
  </si>
  <si>
    <t>2707022101109001977462</t>
  </si>
  <si>
    <t>冯厚学</t>
  </si>
  <si>
    <t>2707022101109001975217</t>
  </si>
  <si>
    <t>冯厚福</t>
  </si>
  <si>
    <t>2707022101109001975645</t>
  </si>
  <si>
    <t>成泽林</t>
  </si>
  <si>
    <t>2707022101109001977131</t>
  </si>
  <si>
    <t>冯忠斌</t>
  </si>
  <si>
    <t>6230270700008452802</t>
  </si>
  <si>
    <t>冯时德</t>
  </si>
  <si>
    <t>6230280700100540791</t>
  </si>
  <si>
    <t>刘恩义</t>
  </si>
  <si>
    <t>2707022101109001973485</t>
  </si>
  <si>
    <t>扬其斌</t>
  </si>
  <si>
    <t>2707022101109001976004</t>
  </si>
  <si>
    <t>张德坤</t>
  </si>
  <si>
    <t>6230280700109440423</t>
  </si>
  <si>
    <t>联村领导：</t>
  </si>
  <si>
    <t>村支书：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</si>
</sst>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7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12"/>
      <name val="仿宋_GB2312"/>
      <charset val="134"/>
    </font>
    <font>
      <sz val="12"/>
      <color rgb="FFFF0000"/>
      <name val="仿宋_GB2312"/>
      <charset val="134"/>
    </font>
    <font>
      <sz val="20"/>
      <color theme="1"/>
      <name val="方正小标宋简体"/>
      <charset val="134"/>
    </font>
    <font>
      <sz val="10.5"/>
      <color rgb="FF000000"/>
      <name val="宋体"/>
      <charset val="134"/>
      <scheme val="minor"/>
    </font>
    <font>
      <sz val="12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0.5"/>
      <color indexed="8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</font>
    <font>
      <sz val="20"/>
      <color rgb="FF000000"/>
      <name val="方正小标宋简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0.5"/>
      <color theme="1"/>
      <name val="Courier New"/>
      <charset val="134"/>
    </font>
    <font>
      <sz val="10.5"/>
      <color rgb="FF000000"/>
      <name val="Courier New"/>
      <charset val="134"/>
    </font>
    <font>
      <sz val="10.5"/>
      <color theme="1"/>
      <name val="Courier New"/>
      <charset val="0"/>
    </font>
    <font>
      <b/>
      <sz val="18"/>
      <color rgb="FF000000"/>
      <name val="方正小标宋简体"/>
      <charset val="134"/>
    </font>
    <font>
      <sz val="12"/>
      <color rgb="FF000000"/>
      <name val="宋体"/>
      <charset val="134"/>
      <scheme val="minor"/>
    </font>
    <font>
      <sz val="12"/>
      <color rgb="FF000000"/>
      <name val="宋体"/>
      <charset val="134"/>
    </font>
    <font>
      <b/>
      <sz val="20"/>
      <color rgb="FF000000"/>
      <name val="方正小标宋简体"/>
      <charset val="134"/>
    </font>
    <font>
      <sz val="14"/>
      <color rgb="FF000000"/>
      <name val="宋体"/>
      <charset val="134"/>
      <scheme val="minor"/>
    </font>
    <font>
      <sz val="9"/>
      <color rgb="FF000000"/>
      <name val="宋体"/>
      <charset val="134"/>
    </font>
    <font>
      <sz val="11"/>
      <color theme="1"/>
      <name val="Times New Roman"/>
      <charset val="134"/>
    </font>
    <font>
      <b/>
      <sz val="16"/>
      <color theme="1"/>
      <name val="Times New Roman"/>
      <charset val="134"/>
    </font>
    <font>
      <b/>
      <sz val="10.5"/>
      <color rgb="FF000000"/>
      <name val="宋体"/>
      <charset val="134"/>
    </font>
    <font>
      <sz val="10.5"/>
      <color rgb="FF000000"/>
      <name val="Times New Roman"/>
      <charset val="134"/>
    </font>
    <font>
      <sz val="11"/>
      <color rgb="FF000000"/>
      <name val="Times New Roman"/>
      <charset val="134"/>
    </font>
    <font>
      <sz val="11"/>
      <color rgb="FF000000"/>
      <name val="宋体"/>
      <charset val="134"/>
    </font>
    <font>
      <sz val="9"/>
      <name val="Courier New"/>
      <charset val="134"/>
    </font>
    <font>
      <sz val="9"/>
      <name val="宋体"/>
      <charset val="134"/>
    </font>
    <font>
      <sz val="9"/>
      <name val="Courier New"/>
      <charset val="0"/>
    </font>
    <font>
      <sz val="9"/>
      <color theme="1"/>
      <name val="Courier New"/>
      <charset val="134"/>
    </font>
    <font>
      <sz val="9"/>
      <color theme="1"/>
      <name val="宋体"/>
      <charset val="134"/>
    </font>
    <font>
      <sz val="9"/>
      <color theme="1"/>
      <name val="Courier New"/>
      <charset val="0"/>
    </font>
    <font>
      <sz val="10.5"/>
      <name val="宋体"/>
      <charset val="134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2"/>
      <color rgb="FF000000"/>
      <name val="Times New Roman"/>
      <charset val="134"/>
    </font>
    <font>
      <b/>
      <sz val="12"/>
      <color rgb="FF000000"/>
      <name val="宋体"/>
      <charset val="134"/>
    </font>
    <font>
      <b/>
      <sz val="12"/>
      <color rgb="FF000000"/>
      <name val="Courier New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theme="1"/>
      <name val="宋体"/>
      <charset val="134"/>
    </font>
    <font>
      <sz val="9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0"/>
      <name val="Tahoma"/>
      <charset val="134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2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8" applyNumberFormat="0" applyFill="0" applyAlignment="0" applyProtection="0">
      <alignment vertical="center"/>
    </xf>
    <xf numFmtId="0" fontId="62" fillId="0" borderId="8" applyNumberFormat="0" applyFill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7" fillId="0" borderId="9" applyNumberFormat="0" applyFill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63" fillId="12" borderId="10" applyNumberFormat="0" applyAlignment="0" applyProtection="0">
      <alignment vertical="center"/>
    </xf>
    <xf numFmtId="0" fontId="64" fillId="12" borderId="6" applyNumberFormat="0" applyAlignment="0" applyProtection="0">
      <alignment vertical="center"/>
    </xf>
    <xf numFmtId="0" fontId="65" fillId="13" borderId="11" applyNumberFormat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66" fillId="0" borderId="12" applyNumberFormat="0" applyFill="0" applyAlignment="0" applyProtection="0">
      <alignment vertical="center"/>
    </xf>
    <xf numFmtId="0" fontId="67" fillId="0" borderId="13" applyNumberFormat="0" applyFill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4" fillId="28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54" fillId="30" borderId="0" applyNumberFormat="0" applyBorder="0" applyAlignment="0" applyProtection="0">
      <alignment vertical="center"/>
    </xf>
    <xf numFmtId="0" fontId="54" fillId="31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176" fontId="13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176" fontId="14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76" fontId="13" fillId="0" borderId="0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3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49" fontId="31" fillId="0" borderId="0" xfId="0" applyNumberFormat="1" applyFont="1" applyAlignment="1">
      <alignment horizontal="center" vertical="center" wrapText="1"/>
    </xf>
    <xf numFmtId="0" fontId="31" fillId="0" borderId="0" xfId="0" applyFont="1">
      <alignment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35" fillId="0" borderId="5" xfId="0" applyFont="1" applyBorder="1" applyAlignment="1">
      <alignment horizontal="center" vertical="center" wrapText="1"/>
    </xf>
    <xf numFmtId="49" fontId="35" fillId="0" borderId="5" xfId="0" applyNumberFormat="1" applyFont="1" applyBorder="1" applyAlignment="1">
      <alignment vertical="center" wrapText="1"/>
    </xf>
    <xf numFmtId="49" fontId="35" fillId="0" borderId="1" xfId="0" applyNumberFormat="1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46" fillId="0" borderId="1" xfId="0" applyNumberFormat="1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46" fillId="0" borderId="1" xfId="0" applyFont="1" applyBorder="1" applyAlignment="1" quotePrefix="1">
      <alignment horizontal="center" vertical="center" wrapText="1"/>
    </xf>
    <xf numFmtId="0" fontId="38" fillId="0" borderId="1" xfId="0" applyFont="1" applyFill="1" applyBorder="1" applyAlignment="1" quotePrefix="1">
      <alignment horizontal="center" vertical="center" wrapText="1"/>
    </xf>
    <xf numFmtId="0" fontId="41" fillId="0" borderId="1" xfId="0" applyFont="1" applyFill="1" applyBorder="1" applyAlignment="1" quotePrefix="1">
      <alignment horizontal="center" vertical="center" wrapText="1"/>
    </xf>
    <xf numFmtId="0" fontId="38" fillId="0" borderId="3" xfId="0" applyFont="1" applyFill="1" applyBorder="1" applyAlignment="1" quotePrefix="1">
      <alignment horizontal="center" vertical="center" wrapText="1"/>
    </xf>
    <xf numFmtId="0" fontId="38" fillId="0" borderId="5" xfId="0" applyFont="1" applyFill="1" applyBorder="1" applyAlignment="1" quotePrefix="1">
      <alignment horizontal="center" vertical="center" wrapText="1"/>
    </xf>
    <xf numFmtId="0" fontId="39" fillId="0" borderId="1" xfId="0" applyFont="1" applyFill="1" applyBorder="1" applyAlignment="1" quotePrefix="1">
      <alignment horizontal="center" vertical="center" wrapText="1"/>
    </xf>
    <xf numFmtId="0" fontId="35" fillId="0" borderId="1" xfId="0" applyFont="1" applyBorder="1" applyAlignment="1" quotePrefix="1">
      <alignment horizontal="center" vertical="center" wrapText="1"/>
    </xf>
    <xf numFmtId="0" fontId="30" fillId="0" borderId="1" xfId="0" applyFont="1" applyBorder="1" applyAlignment="1" quotePrefix="1">
      <alignment horizontal="center" vertical="center" wrapText="1"/>
    </xf>
    <xf numFmtId="0" fontId="21" fillId="0" borderId="1" xfId="0" applyFont="1" applyBorder="1" applyAlignment="1" quotePrefix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  <xf numFmtId="0" fontId="24" fillId="0" borderId="1" xfId="0" applyFont="1" applyFill="1" applyBorder="1" applyAlignment="1" quotePrefix="1">
      <alignment horizontal="center" vertical="center" wrapText="1"/>
    </xf>
    <xf numFmtId="0" fontId="23" fillId="0" borderId="1" xfId="0" applyFont="1" applyFill="1" applyBorder="1" applyAlignment="1" quotePrefix="1">
      <alignment horizontal="center" vertical="center" wrapText="1"/>
    </xf>
    <xf numFmtId="0" fontId="13" fillId="0" borderId="1" xfId="0" applyFont="1" applyFill="1" applyBorder="1" applyAlignment="1" quotePrefix="1">
      <alignment horizontal="center" vertical="center" wrapText="1"/>
    </xf>
    <xf numFmtId="0" fontId="6" fillId="0" borderId="2" xfId="0" applyFont="1" applyBorder="1" applyAlignment="1" quotePrefix="1">
      <alignment horizontal="center" vertical="center" wrapText="1"/>
    </xf>
    <xf numFmtId="0" fontId="6" fillId="0" borderId="0" xfId="0" applyFont="1" applyAlignment="1" quotePrefix="1">
      <alignment horizontal="center" vertical="center"/>
    </xf>
    <xf numFmtId="0" fontId="11" fillId="0" borderId="1" xfId="0" applyFont="1" applyBorder="1" applyAlignment="1" quotePrefix="1">
      <alignment horizontal="center" vertical="center" wrapText="1"/>
    </xf>
    <xf numFmtId="0" fontId="6" fillId="0" borderId="1" xfId="0" applyFont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C3" sqref="C3:C13"/>
    </sheetView>
  </sheetViews>
  <sheetFormatPr defaultColWidth="8.89166666666667" defaultRowHeight="13.5" outlineLevelCol="2"/>
  <cols>
    <col min="1" max="1" width="22.5833333333333" style="69" customWidth="1"/>
    <col min="2" max="2" width="33.0083333333333" style="69" customWidth="1"/>
    <col min="3" max="3" width="31.8083333333333" style="69" customWidth="1"/>
  </cols>
  <sheetData>
    <row r="1" ht="47" customHeight="1" spans="1:3">
      <c r="A1" s="142" t="s">
        <v>0</v>
      </c>
      <c r="B1" s="143"/>
      <c r="C1" s="144"/>
    </row>
    <row r="2" ht="32" customHeight="1" spans="1:3">
      <c r="A2" s="134" t="s">
        <v>1</v>
      </c>
      <c r="B2" s="134" t="s">
        <v>2</v>
      </c>
      <c r="C2" s="134" t="s">
        <v>3</v>
      </c>
    </row>
    <row r="3" ht="30" customHeight="1" spans="1:3">
      <c r="A3" s="145">
        <v>1</v>
      </c>
      <c r="B3" s="145" t="s">
        <v>4</v>
      </c>
      <c r="C3" s="134">
        <v>620000</v>
      </c>
    </row>
    <row r="4" ht="30" customHeight="1" spans="1:3">
      <c r="A4" s="145">
        <v>2</v>
      </c>
      <c r="B4" s="145" t="s">
        <v>5</v>
      </c>
      <c r="C4" s="44">
        <v>1126338.5</v>
      </c>
    </row>
    <row r="5" ht="30" customHeight="1" spans="1:3">
      <c r="A5" s="145">
        <v>3</v>
      </c>
      <c r="B5" s="145" t="s">
        <v>6</v>
      </c>
      <c r="C5" s="146">
        <v>943125</v>
      </c>
    </row>
    <row r="6" ht="30" customHeight="1" spans="1:3">
      <c r="A6" s="145">
        <v>4</v>
      </c>
      <c r="B6" s="145" t="s">
        <v>7</v>
      </c>
      <c r="C6" s="147">
        <v>333100</v>
      </c>
    </row>
    <row r="7" ht="30" customHeight="1" spans="1:3">
      <c r="A7" s="145">
        <v>5</v>
      </c>
      <c r="B7" s="145" t="s">
        <v>8</v>
      </c>
      <c r="C7" s="134">
        <v>278550</v>
      </c>
    </row>
    <row r="8" ht="30" customHeight="1" spans="1:3">
      <c r="A8" s="145">
        <v>6</v>
      </c>
      <c r="B8" s="145" t="s">
        <v>9</v>
      </c>
      <c r="C8" s="134">
        <v>290500</v>
      </c>
    </row>
    <row r="9" ht="30" customHeight="1" spans="1:3">
      <c r="A9" s="145">
        <v>7</v>
      </c>
      <c r="B9" s="145" t="s">
        <v>10</v>
      </c>
      <c r="C9" s="148">
        <v>299600</v>
      </c>
    </row>
    <row r="10" ht="30" customHeight="1" spans="1:3">
      <c r="A10" s="145">
        <v>8</v>
      </c>
      <c r="B10" s="145" t="s">
        <v>11</v>
      </c>
      <c r="C10" s="45">
        <v>432650</v>
      </c>
    </row>
    <row r="11" ht="30" customHeight="1" spans="1:3">
      <c r="A11" s="145">
        <v>9</v>
      </c>
      <c r="B11" s="145" t="s">
        <v>12</v>
      </c>
      <c r="C11" s="134">
        <v>645160</v>
      </c>
    </row>
    <row r="12" ht="30" customHeight="1" spans="1:3">
      <c r="A12" s="145">
        <v>10</v>
      </c>
      <c r="B12" s="145" t="s">
        <v>13</v>
      </c>
      <c r="C12" s="134">
        <v>369400</v>
      </c>
    </row>
    <row r="13" ht="30" customHeight="1" spans="1:3">
      <c r="A13" s="134" t="s">
        <v>14</v>
      </c>
      <c r="B13" s="134"/>
      <c r="C13" s="134">
        <f>SUM(C3:C12)</f>
        <v>5338423.5</v>
      </c>
    </row>
    <row r="14" ht="30" customHeight="1"/>
  </sheetData>
  <mergeCells count="1">
    <mergeCell ref="A1:C1"/>
  </mergeCells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topLeftCell="A10" workbookViewId="0">
      <selection activeCell="D22" sqref="D22"/>
    </sheetView>
  </sheetViews>
  <sheetFormatPr defaultColWidth="9" defaultRowHeight="13.5" outlineLevelCol="7"/>
  <cols>
    <col min="1" max="1" width="4.13333333333333" customWidth="1"/>
    <col min="2" max="2" width="7" customWidth="1"/>
    <col min="3" max="3" width="21.225" customWidth="1"/>
    <col min="4" max="4" width="17.775" customWidth="1"/>
    <col min="5" max="5" width="19.3833333333333" customWidth="1"/>
    <col min="6" max="7" width="10.25" customWidth="1"/>
    <col min="8" max="8" width="25.25" customWidth="1"/>
  </cols>
  <sheetData>
    <row r="1" ht="36" customHeight="1" spans="1:8">
      <c r="A1" s="25" t="s">
        <v>425</v>
      </c>
      <c r="B1" s="25"/>
      <c r="C1" s="25"/>
      <c r="D1" s="25"/>
      <c r="E1" s="25"/>
      <c r="F1" s="25"/>
      <c r="G1" s="25"/>
      <c r="H1" s="25"/>
    </row>
    <row r="2" ht="28" customHeight="1" spans="1:8">
      <c r="A2" s="26" t="s">
        <v>426</v>
      </c>
      <c r="B2" s="26"/>
      <c r="C2" s="26"/>
      <c r="D2" s="26"/>
      <c r="E2" s="26"/>
      <c r="F2" s="26"/>
      <c r="G2" s="26"/>
      <c r="H2" s="26"/>
    </row>
    <row r="3" ht="45" customHeight="1" spans="1:8">
      <c r="A3" s="27" t="s">
        <v>1</v>
      </c>
      <c r="B3" s="27" t="s">
        <v>17</v>
      </c>
      <c r="C3" s="27" t="s">
        <v>18</v>
      </c>
      <c r="D3" s="27" t="s">
        <v>19</v>
      </c>
      <c r="E3" s="27" t="s">
        <v>21</v>
      </c>
      <c r="F3" s="27" t="s">
        <v>22</v>
      </c>
      <c r="G3" s="27" t="s">
        <v>66</v>
      </c>
      <c r="H3" s="28" t="s">
        <v>24</v>
      </c>
    </row>
    <row r="4" s="22" customFormat="1" ht="39" customHeight="1" spans="1:8">
      <c r="A4" s="29">
        <v>1</v>
      </c>
      <c r="B4" s="29" t="s">
        <v>427</v>
      </c>
      <c r="C4" s="29" t="s">
        <v>428</v>
      </c>
      <c r="D4" s="29" t="s">
        <v>429</v>
      </c>
      <c r="E4" s="29" t="s">
        <v>430</v>
      </c>
      <c r="F4" s="29">
        <v>36000</v>
      </c>
      <c r="G4" s="29">
        <v>30000</v>
      </c>
      <c r="H4" s="162" t="s">
        <v>431</v>
      </c>
    </row>
    <row r="5" s="22" customFormat="1" ht="61" customHeight="1" spans="1:8">
      <c r="A5" s="29">
        <v>2</v>
      </c>
      <c r="B5" s="29" t="s">
        <v>427</v>
      </c>
      <c r="C5" s="29" t="s">
        <v>432</v>
      </c>
      <c r="D5" s="29" t="s">
        <v>433</v>
      </c>
      <c r="E5" s="29" t="s">
        <v>434</v>
      </c>
      <c r="F5" s="29">
        <v>50000</v>
      </c>
      <c r="G5" s="29">
        <v>50000</v>
      </c>
      <c r="H5" s="163" t="s">
        <v>435</v>
      </c>
    </row>
    <row r="6" s="22" customFormat="1" ht="39" customHeight="1" spans="1:8">
      <c r="A6" s="29">
        <v>3</v>
      </c>
      <c r="B6" s="29" t="s">
        <v>436</v>
      </c>
      <c r="C6" s="29" t="s">
        <v>437</v>
      </c>
      <c r="D6" s="29" t="s">
        <v>438</v>
      </c>
      <c r="E6" s="29" t="s">
        <v>439</v>
      </c>
      <c r="F6" s="29">
        <v>30000</v>
      </c>
      <c r="G6" s="29">
        <v>30000</v>
      </c>
      <c r="H6" s="162" t="s">
        <v>440</v>
      </c>
    </row>
    <row r="7" s="22" customFormat="1" ht="46" customHeight="1" spans="1:8">
      <c r="A7" s="29">
        <v>4</v>
      </c>
      <c r="B7" s="29" t="s">
        <v>441</v>
      </c>
      <c r="C7" s="29" t="s">
        <v>442</v>
      </c>
      <c r="D7" s="29" t="s">
        <v>443</v>
      </c>
      <c r="E7" s="29" t="s">
        <v>444</v>
      </c>
      <c r="F7" s="29">
        <v>50000</v>
      </c>
      <c r="G7" s="29">
        <v>50000</v>
      </c>
      <c r="H7" s="162" t="s">
        <v>445</v>
      </c>
    </row>
    <row r="8" s="22" customFormat="1" ht="55" customHeight="1" spans="1:8">
      <c r="A8" s="29">
        <v>5</v>
      </c>
      <c r="B8" s="29" t="s">
        <v>441</v>
      </c>
      <c r="C8" s="29" t="s">
        <v>446</v>
      </c>
      <c r="D8" s="29" t="s">
        <v>447</v>
      </c>
      <c r="E8" s="29" t="s">
        <v>448</v>
      </c>
      <c r="F8" s="29">
        <v>30000</v>
      </c>
      <c r="G8" s="29">
        <v>20000</v>
      </c>
      <c r="H8" s="162" t="s">
        <v>449</v>
      </c>
    </row>
    <row r="9" s="22" customFormat="1" ht="39" customHeight="1" spans="1:8">
      <c r="A9" s="29">
        <v>6</v>
      </c>
      <c r="B9" s="29" t="s">
        <v>450</v>
      </c>
      <c r="C9" s="29" t="s">
        <v>451</v>
      </c>
      <c r="D9" s="29" t="s">
        <v>452</v>
      </c>
      <c r="E9" s="29" t="s">
        <v>453</v>
      </c>
      <c r="F9" s="29">
        <v>9000</v>
      </c>
      <c r="G9" s="29">
        <v>9000</v>
      </c>
      <c r="H9" s="162" t="s">
        <v>454</v>
      </c>
    </row>
    <row r="10" s="22" customFormat="1" ht="72" customHeight="1" spans="1:8">
      <c r="A10" s="29">
        <v>7</v>
      </c>
      <c r="B10" s="29" t="s">
        <v>450</v>
      </c>
      <c r="C10" s="29" t="s">
        <v>455</v>
      </c>
      <c r="D10" s="29" t="s">
        <v>456</v>
      </c>
      <c r="E10" s="31" t="s">
        <v>457</v>
      </c>
      <c r="F10" s="29">
        <v>35000</v>
      </c>
      <c r="G10" s="29">
        <v>35000</v>
      </c>
      <c r="H10" s="162" t="s">
        <v>458</v>
      </c>
    </row>
    <row r="11" s="22" customFormat="1" ht="39" customHeight="1" spans="1:8">
      <c r="A11" s="29">
        <v>8</v>
      </c>
      <c r="B11" s="29" t="s">
        <v>450</v>
      </c>
      <c r="C11" s="29" t="s">
        <v>455</v>
      </c>
      <c r="D11" s="29" t="s">
        <v>456</v>
      </c>
      <c r="E11" s="29" t="s">
        <v>459</v>
      </c>
      <c r="F11" s="29">
        <v>40000</v>
      </c>
      <c r="G11" s="29">
        <v>40000</v>
      </c>
      <c r="H11" s="162" t="s">
        <v>458</v>
      </c>
    </row>
    <row r="12" s="22" customFormat="1" ht="39" customHeight="1" spans="1:8">
      <c r="A12" s="29">
        <v>9</v>
      </c>
      <c r="B12" s="29" t="s">
        <v>450</v>
      </c>
      <c r="C12" s="29" t="s">
        <v>451</v>
      </c>
      <c r="D12" s="29" t="s">
        <v>452</v>
      </c>
      <c r="E12" s="29" t="s">
        <v>460</v>
      </c>
      <c r="F12" s="29">
        <v>50000</v>
      </c>
      <c r="G12" s="29">
        <v>50000</v>
      </c>
      <c r="H12" s="162" t="s">
        <v>454</v>
      </c>
    </row>
    <row r="13" s="22" customFormat="1" ht="39" customHeight="1" spans="1:8">
      <c r="A13" s="29">
        <v>10</v>
      </c>
      <c r="B13" s="29" t="s">
        <v>461</v>
      </c>
      <c r="C13" s="29" t="s">
        <v>462</v>
      </c>
      <c r="D13" s="29" t="s">
        <v>463</v>
      </c>
      <c r="E13" s="29" t="s">
        <v>464</v>
      </c>
      <c r="F13" s="29">
        <v>30000</v>
      </c>
      <c r="G13" s="29">
        <v>20000</v>
      </c>
      <c r="H13" s="162" t="s">
        <v>465</v>
      </c>
    </row>
    <row r="14" s="22" customFormat="1" ht="39" customHeight="1" spans="1:8">
      <c r="A14" s="29">
        <v>11</v>
      </c>
      <c r="B14" s="29" t="s">
        <v>461</v>
      </c>
      <c r="C14" s="29" t="s">
        <v>466</v>
      </c>
      <c r="D14" s="29" t="s">
        <v>467</v>
      </c>
      <c r="E14" s="29" t="s">
        <v>468</v>
      </c>
      <c r="F14" s="29">
        <v>15600</v>
      </c>
      <c r="G14" s="29">
        <v>15600</v>
      </c>
      <c r="H14" s="162" t="s">
        <v>469</v>
      </c>
    </row>
    <row r="15" s="22" customFormat="1" ht="39" customHeight="1" spans="1:8">
      <c r="A15" s="29">
        <v>12</v>
      </c>
      <c r="B15" s="29" t="s">
        <v>470</v>
      </c>
      <c r="C15" s="29" t="s">
        <v>471</v>
      </c>
      <c r="D15" s="29" t="s">
        <v>472</v>
      </c>
      <c r="E15" s="29" t="s">
        <v>473</v>
      </c>
      <c r="F15" s="29">
        <v>50000</v>
      </c>
      <c r="G15" s="29">
        <v>50000</v>
      </c>
      <c r="H15" s="163" t="s">
        <v>474</v>
      </c>
    </row>
    <row r="16" s="22" customFormat="1" ht="39" customHeight="1" spans="1:8">
      <c r="A16" s="29">
        <v>13</v>
      </c>
      <c r="B16" s="29" t="s">
        <v>470</v>
      </c>
      <c r="C16" s="29" t="s">
        <v>475</v>
      </c>
      <c r="D16" s="29" t="s">
        <v>476</v>
      </c>
      <c r="E16" s="29" t="s">
        <v>477</v>
      </c>
      <c r="F16" s="29">
        <v>100000</v>
      </c>
      <c r="G16" s="29">
        <v>60000</v>
      </c>
      <c r="H16" s="162" t="s">
        <v>478</v>
      </c>
    </row>
    <row r="17" s="22" customFormat="1" ht="39" customHeight="1" spans="1:8">
      <c r="A17" s="29">
        <v>14</v>
      </c>
      <c r="B17" s="29" t="s">
        <v>470</v>
      </c>
      <c r="C17" s="29" t="s">
        <v>479</v>
      </c>
      <c r="D17" s="29" t="s">
        <v>480</v>
      </c>
      <c r="E17" s="29" t="s">
        <v>481</v>
      </c>
      <c r="F17" s="29">
        <v>50000</v>
      </c>
      <c r="G17" s="29">
        <v>50000</v>
      </c>
      <c r="H17" s="162" t="s">
        <v>482</v>
      </c>
    </row>
    <row r="18" s="22" customFormat="1" ht="39" customHeight="1" spans="1:8">
      <c r="A18" s="29">
        <v>28</v>
      </c>
      <c r="B18" s="29" t="s">
        <v>483</v>
      </c>
      <c r="C18" s="32" t="s">
        <v>484</v>
      </c>
      <c r="D18" s="32" t="s">
        <v>485</v>
      </c>
      <c r="E18" s="32" t="s">
        <v>486</v>
      </c>
      <c r="F18" s="32">
        <v>70500</v>
      </c>
      <c r="G18" s="22">
        <v>45000</v>
      </c>
      <c r="H18" s="164" t="s">
        <v>487</v>
      </c>
    </row>
    <row r="19" s="22" customFormat="1" ht="34" customHeight="1" spans="1:8">
      <c r="A19" s="29">
        <v>15</v>
      </c>
      <c r="B19" s="29" t="s">
        <v>483</v>
      </c>
      <c r="C19" s="29" t="s">
        <v>484</v>
      </c>
      <c r="D19" s="29" t="s">
        <v>485</v>
      </c>
      <c r="E19" s="29" t="s">
        <v>488</v>
      </c>
      <c r="F19" s="29">
        <v>2400</v>
      </c>
      <c r="G19" s="29">
        <v>2400</v>
      </c>
      <c r="H19" s="162" t="s">
        <v>487</v>
      </c>
    </row>
    <row r="20" s="22" customFormat="1" ht="39" customHeight="1" spans="1:8">
      <c r="A20" s="29">
        <v>16</v>
      </c>
      <c r="B20" s="29" t="s">
        <v>489</v>
      </c>
      <c r="C20" s="29" t="s">
        <v>490</v>
      </c>
      <c r="D20" s="29" t="s">
        <v>491</v>
      </c>
      <c r="E20" s="29" t="s">
        <v>492</v>
      </c>
      <c r="F20" s="29">
        <v>13160</v>
      </c>
      <c r="G20" s="22">
        <v>13160</v>
      </c>
      <c r="H20" s="162" t="s">
        <v>493</v>
      </c>
    </row>
    <row r="21" s="22" customFormat="1" ht="39" customHeight="1" spans="1:8">
      <c r="A21" s="29">
        <v>17</v>
      </c>
      <c r="B21" s="29" t="s">
        <v>489</v>
      </c>
      <c r="C21" s="29" t="s">
        <v>494</v>
      </c>
      <c r="D21" s="29" t="s">
        <v>495</v>
      </c>
      <c r="E21" s="29" t="s">
        <v>496</v>
      </c>
      <c r="F21" s="29">
        <v>45000</v>
      </c>
      <c r="G21" s="29">
        <v>30000</v>
      </c>
      <c r="H21" s="162" t="s">
        <v>497</v>
      </c>
    </row>
    <row r="22" s="22" customFormat="1" ht="39" customHeight="1" spans="1:8">
      <c r="A22" s="29">
        <v>18</v>
      </c>
      <c r="B22" s="29" t="s">
        <v>489</v>
      </c>
      <c r="C22" s="29"/>
      <c r="D22" s="165" t="s">
        <v>498</v>
      </c>
      <c r="E22" s="29" t="s">
        <v>499</v>
      </c>
      <c r="F22" s="29">
        <v>9000</v>
      </c>
      <c r="G22" s="29">
        <v>9000</v>
      </c>
      <c r="H22" s="162" t="s">
        <v>500</v>
      </c>
    </row>
    <row r="23" s="23" customFormat="1" ht="39" customHeight="1" spans="1:8">
      <c r="A23" s="29">
        <v>69</v>
      </c>
      <c r="B23" s="33" t="s">
        <v>501</v>
      </c>
      <c r="C23" s="33" t="s">
        <v>502</v>
      </c>
      <c r="D23" s="33" t="s">
        <v>503</v>
      </c>
      <c r="E23" s="33" t="s">
        <v>504</v>
      </c>
      <c r="F23" s="33">
        <v>45000</v>
      </c>
      <c r="G23" s="33">
        <v>36000</v>
      </c>
      <c r="H23" s="166" t="s">
        <v>505</v>
      </c>
    </row>
    <row r="24" s="24" customFormat="1" ht="14.25" spans="1:8">
      <c r="A24" s="29"/>
      <c r="B24" s="34"/>
      <c r="C24" s="34"/>
      <c r="D24" s="34"/>
      <c r="E24" s="34"/>
      <c r="F24" s="34">
        <f>SUM(F4:F23)</f>
        <v>760660</v>
      </c>
      <c r="G24" s="34">
        <v>645160</v>
      </c>
      <c r="H24" s="34"/>
    </row>
    <row r="25" s="24" customFormat="1" ht="14.25" spans="1:8">
      <c r="A25" s="35"/>
      <c r="B25" s="36"/>
      <c r="C25" s="36"/>
      <c r="D25" s="36"/>
      <c r="E25" s="36"/>
      <c r="F25" s="36"/>
      <c r="G25" s="36"/>
      <c r="H25" s="36"/>
    </row>
  </sheetData>
  <mergeCells count="2">
    <mergeCell ref="A1:H1"/>
    <mergeCell ref="A2:H2"/>
  </mergeCells>
  <pageMargins left="0.75" right="0.75" top="1" bottom="1" header="0.5" footer="0.5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H11" sqref="H11"/>
    </sheetView>
  </sheetViews>
  <sheetFormatPr defaultColWidth="9" defaultRowHeight="13.5" outlineLevelCol="7"/>
  <cols>
    <col min="1" max="1" width="4.775" style="9" customWidth="1"/>
    <col min="2" max="2" width="7.90833333333333" style="9" customWidth="1"/>
    <col min="3" max="3" width="18.25" style="9" customWidth="1"/>
    <col min="4" max="4" width="14.225" style="10" customWidth="1"/>
    <col min="5" max="5" width="17.2416666666667" style="9" customWidth="1"/>
    <col min="6" max="7" width="12.6333333333333" style="11" customWidth="1"/>
    <col min="8" max="8" width="24.425" style="9" customWidth="1"/>
    <col min="9" max="16384" width="9" style="1"/>
  </cols>
  <sheetData>
    <row r="1" s="1" customFormat="1" ht="24" spans="1:8">
      <c r="A1" s="12" t="s">
        <v>228</v>
      </c>
      <c r="B1" s="12"/>
      <c r="C1" s="12"/>
      <c r="D1" s="12"/>
      <c r="E1" s="12"/>
      <c r="F1" s="13"/>
      <c r="G1" s="13"/>
      <c r="H1" s="12"/>
    </row>
    <row r="2" s="1" customFormat="1" ht="25" customHeight="1" spans="1:8">
      <c r="A2" s="9"/>
      <c r="B2" s="9" t="s">
        <v>13</v>
      </c>
      <c r="C2" s="9"/>
      <c r="D2" s="10"/>
      <c r="E2" s="9"/>
      <c r="F2" s="11"/>
      <c r="G2" s="11"/>
      <c r="H2" s="14" t="s">
        <v>506</v>
      </c>
    </row>
    <row r="3" s="8" customFormat="1" ht="27" spans="1:8">
      <c r="A3" s="15" t="s">
        <v>1</v>
      </c>
      <c r="B3" s="15" t="s">
        <v>17</v>
      </c>
      <c r="C3" s="15" t="s">
        <v>18</v>
      </c>
      <c r="D3" s="15" t="s">
        <v>19</v>
      </c>
      <c r="E3" s="15" t="s">
        <v>21</v>
      </c>
      <c r="F3" s="16" t="s">
        <v>507</v>
      </c>
      <c r="G3" s="16" t="s">
        <v>66</v>
      </c>
      <c r="H3" s="15" t="s">
        <v>24</v>
      </c>
    </row>
    <row r="4" s="1" customFormat="1" ht="40.5" spans="1:8">
      <c r="A4" s="5">
        <v>1</v>
      </c>
      <c r="B4" s="5" t="s">
        <v>508</v>
      </c>
      <c r="C4" s="5" t="s">
        <v>509</v>
      </c>
      <c r="D4" s="5" t="s">
        <v>510</v>
      </c>
      <c r="E4" s="17" t="s">
        <v>511</v>
      </c>
      <c r="F4" s="18">
        <v>200000</v>
      </c>
      <c r="G4" s="18">
        <v>100000</v>
      </c>
      <c r="H4" s="167" t="s">
        <v>512</v>
      </c>
    </row>
    <row r="5" s="1" customFormat="1" ht="128" customHeight="1" spans="1:8">
      <c r="A5" s="5">
        <v>2</v>
      </c>
      <c r="B5" s="5" t="s">
        <v>513</v>
      </c>
      <c r="C5" s="5" t="s">
        <v>514</v>
      </c>
      <c r="D5" s="5" t="s">
        <v>515</v>
      </c>
      <c r="E5" s="5" t="s">
        <v>516</v>
      </c>
      <c r="F5" s="18">
        <v>102000</v>
      </c>
      <c r="G5" s="18">
        <v>100000</v>
      </c>
      <c r="H5" s="5" t="s">
        <v>517</v>
      </c>
    </row>
    <row r="6" s="1" customFormat="1" ht="54" spans="1:8">
      <c r="A6" s="5">
        <v>3</v>
      </c>
      <c r="B6" s="5" t="s">
        <v>518</v>
      </c>
      <c r="C6" s="5" t="s">
        <v>519</v>
      </c>
      <c r="D6" s="5" t="s">
        <v>520</v>
      </c>
      <c r="E6" s="19" t="s">
        <v>521</v>
      </c>
      <c r="F6" s="18">
        <v>42000</v>
      </c>
      <c r="G6" s="18">
        <v>30000</v>
      </c>
      <c r="H6" s="167" t="s">
        <v>522</v>
      </c>
    </row>
    <row r="7" s="1" customFormat="1" ht="40.5" spans="1:8">
      <c r="A7" s="5">
        <v>4</v>
      </c>
      <c r="B7" s="5"/>
      <c r="C7" s="5" t="s">
        <v>523</v>
      </c>
      <c r="D7" s="5" t="s">
        <v>524</v>
      </c>
      <c r="E7" s="5" t="s">
        <v>525</v>
      </c>
      <c r="F7" s="18">
        <v>30000</v>
      </c>
      <c r="G7" s="18">
        <v>30000</v>
      </c>
      <c r="H7" s="167" t="s">
        <v>526</v>
      </c>
    </row>
    <row r="8" s="1" customFormat="1" ht="27" spans="1:8">
      <c r="A8" s="5">
        <v>5</v>
      </c>
      <c r="B8" s="5" t="s">
        <v>527</v>
      </c>
      <c r="C8" s="5" t="s">
        <v>528</v>
      </c>
      <c r="D8" s="5" t="s">
        <v>529</v>
      </c>
      <c r="E8" s="5" t="s">
        <v>530</v>
      </c>
      <c r="F8" s="18">
        <v>50000</v>
      </c>
      <c r="G8" s="18">
        <v>50000</v>
      </c>
      <c r="H8" s="167" t="s">
        <v>531</v>
      </c>
    </row>
    <row r="9" s="1" customFormat="1" ht="43" customHeight="1" spans="1:8">
      <c r="A9" s="5"/>
      <c r="B9" s="5"/>
      <c r="C9" s="17" t="s">
        <v>532</v>
      </c>
      <c r="D9" s="5" t="s">
        <v>533</v>
      </c>
      <c r="E9" s="5" t="s">
        <v>534</v>
      </c>
      <c r="F9" s="18">
        <v>24000</v>
      </c>
      <c r="G9" s="18">
        <v>24000</v>
      </c>
      <c r="H9" s="167" t="s">
        <v>535</v>
      </c>
    </row>
    <row r="10" s="1" customFormat="1" ht="56" customHeight="1" spans="1:8">
      <c r="A10" s="5">
        <v>6</v>
      </c>
      <c r="B10" s="5" t="s">
        <v>536</v>
      </c>
      <c r="C10" s="5" t="s">
        <v>537</v>
      </c>
      <c r="D10" s="5" t="s">
        <v>538</v>
      </c>
      <c r="E10" s="5" t="s">
        <v>539</v>
      </c>
      <c r="F10" s="18">
        <v>17400</v>
      </c>
      <c r="G10" s="18">
        <v>17400</v>
      </c>
      <c r="H10" s="167" t="s">
        <v>540</v>
      </c>
    </row>
    <row r="11" s="1" customFormat="1" ht="24" customHeight="1" spans="1:8">
      <c r="A11" s="5">
        <v>7</v>
      </c>
      <c r="B11" s="5" t="s">
        <v>536</v>
      </c>
      <c r="C11" s="5" t="s">
        <v>541</v>
      </c>
      <c r="D11" s="5"/>
      <c r="E11" s="5" t="s">
        <v>542</v>
      </c>
      <c r="F11" s="18">
        <v>6000</v>
      </c>
      <c r="G11" s="18">
        <v>6000</v>
      </c>
      <c r="H11" s="5"/>
    </row>
    <row r="12" s="1" customFormat="1" ht="27" spans="1:8">
      <c r="A12" s="5">
        <v>8</v>
      </c>
      <c r="B12" s="5" t="s">
        <v>543</v>
      </c>
      <c r="C12" s="5" t="s">
        <v>544</v>
      </c>
      <c r="D12" s="5" t="s">
        <v>545</v>
      </c>
      <c r="E12" s="5" t="s">
        <v>546</v>
      </c>
      <c r="F12" s="18">
        <v>12000</v>
      </c>
      <c r="G12" s="18">
        <v>12000</v>
      </c>
      <c r="H12" s="167" t="s">
        <v>547</v>
      </c>
    </row>
    <row r="13" s="1" customFormat="1" ht="25" customHeight="1" spans="1:8">
      <c r="A13" s="5"/>
      <c r="B13" s="5"/>
      <c r="C13" s="5"/>
      <c r="D13" s="5"/>
      <c r="E13" s="5"/>
      <c r="F13" s="18">
        <f>SUM(F4:F12)</f>
        <v>483400</v>
      </c>
      <c r="G13" s="18">
        <v>369400</v>
      </c>
      <c r="H13" s="5"/>
    </row>
    <row r="14" s="1" customFormat="1" ht="27" customHeight="1" spans="1:8">
      <c r="A14" s="20"/>
      <c r="B14" s="20"/>
      <c r="C14" s="20"/>
      <c r="D14" s="20"/>
      <c r="E14" s="20"/>
      <c r="F14" s="21"/>
      <c r="G14" s="21"/>
      <c r="H14" s="20"/>
    </row>
  </sheetData>
  <mergeCells count="1">
    <mergeCell ref="A1:H1"/>
  </mergeCells>
  <pageMargins left="0.75" right="0.75" top="1" bottom="1" header="0.5" footer="0.5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workbookViewId="0">
      <selection activeCell="G7" sqref="G7"/>
    </sheetView>
  </sheetViews>
  <sheetFormatPr defaultColWidth="9" defaultRowHeight="13.5" outlineLevelCol="7"/>
  <cols>
    <col min="1" max="1" width="7.5" style="1" customWidth="1"/>
    <col min="2" max="2" width="9.38333333333333" style="1" customWidth="1"/>
    <col min="3" max="3" width="12" style="1" customWidth="1"/>
    <col min="4" max="4" width="9" style="1"/>
    <col min="5" max="5" width="11.1333333333333" style="1" customWidth="1"/>
    <col min="6" max="6" width="9" style="1"/>
    <col min="7" max="7" width="24.3833333333333" style="1" customWidth="1"/>
    <col min="8" max="16384" width="9" style="1"/>
  </cols>
  <sheetData>
    <row r="1" s="1" customFormat="1" ht="12" customHeight="1" spans="1:1">
      <c r="A1" s="1" t="s">
        <v>548</v>
      </c>
    </row>
    <row r="2" s="1" customFormat="1" ht="21" spans="1:8">
      <c r="A2" s="3" t="s">
        <v>549</v>
      </c>
      <c r="B2" s="3"/>
      <c r="C2" s="3"/>
      <c r="D2" s="3"/>
      <c r="E2" s="3"/>
      <c r="F2" s="3"/>
      <c r="G2" s="3"/>
      <c r="H2" s="3"/>
    </row>
    <row r="3" s="1" customFormat="1" spans="1:2">
      <c r="A3" s="1" t="s">
        <v>550</v>
      </c>
      <c r="B3" s="1" t="s">
        <v>551</v>
      </c>
    </row>
    <row r="4" s="1" customFormat="1" ht="29" customHeight="1" spans="1:8">
      <c r="A4" s="4" t="s">
        <v>1</v>
      </c>
      <c r="B4" s="4" t="s">
        <v>17</v>
      </c>
      <c r="C4" s="4" t="s">
        <v>552</v>
      </c>
      <c r="D4" s="5" t="s">
        <v>20</v>
      </c>
      <c r="E4" s="4" t="s">
        <v>21</v>
      </c>
      <c r="F4" s="5" t="s">
        <v>507</v>
      </c>
      <c r="G4" s="4" t="s">
        <v>553</v>
      </c>
      <c r="H4" s="4" t="s">
        <v>134</v>
      </c>
    </row>
    <row r="5" s="1" customFormat="1" ht="21" customHeight="1" spans="1:8">
      <c r="A5" s="4">
        <v>1</v>
      </c>
      <c r="B5" s="4" t="s">
        <v>536</v>
      </c>
      <c r="C5" s="4" t="s">
        <v>554</v>
      </c>
      <c r="D5" s="4">
        <v>2022.11</v>
      </c>
      <c r="E5" s="4" t="s">
        <v>555</v>
      </c>
      <c r="F5" s="4">
        <v>300</v>
      </c>
      <c r="G5" s="168" t="s">
        <v>556</v>
      </c>
      <c r="H5" s="4">
        <v>15</v>
      </c>
    </row>
    <row r="6" s="1" customFormat="1" ht="21" customHeight="1" spans="1:8">
      <c r="A6" s="4">
        <v>2</v>
      </c>
      <c r="B6" s="4" t="s">
        <v>536</v>
      </c>
      <c r="C6" s="4" t="s">
        <v>557</v>
      </c>
      <c r="D6" s="4">
        <v>2022.11</v>
      </c>
      <c r="E6" s="4" t="s">
        <v>555</v>
      </c>
      <c r="F6" s="4">
        <v>300</v>
      </c>
      <c r="G6" s="168" t="s">
        <v>558</v>
      </c>
      <c r="H6" s="4">
        <v>12</v>
      </c>
    </row>
    <row r="7" s="1" customFormat="1" ht="21" customHeight="1" spans="1:8">
      <c r="A7" s="4">
        <v>3</v>
      </c>
      <c r="B7" s="4" t="s">
        <v>536</v>
      </c>
      <c r="C7" s="4" t="s">
        <v>559</v>
      </c>
      <c r="D7" s="4">
        <v>2022.11</v>
      </c>
      <c r="E7" s="4" t="s">
        <v>555</v>
      </c>
      <c r="F7" s="4">
        <v>300</v>
      </c>
      <c r="G7" s="6" t="s">
        <v>560</v>
      </c>
      <c r="H7" s="4">
        <v>14</v>
      </c>
    </row>
    <row r="8" s="1" customFormat="1" ht="21" customHeight="1" spans="1:8">
      <c r="A8" s="4">
        <v>4</v>
      </c>
      <c r="B8" s="4" t="s">
        <v>536</v>
      </c>
      <c r="C8" s="4" t="s">
        <v>561</v>
      </c>
      <c r="D8" s="4">
        <v>2022.11</v>
      </c>
      <c r="E8" s="4" t="s">
        <v>555</v>
      </c>
      <c r="F8" s="4">
        <v>300</v>
      </c>
      <c r="G8" s="168" t="s">
        <v>562</v>
      </c>
      <c r="H8" s="4">
        <v>14</v>
      </c>
    </row>
    <row r="9" s="1" customFormat="1" ht="21" customHeight="1" spans="1:8">
      <c r="A9" s="4">
        <v>5</v>
      </c>
      <c r="B9" s="4" t="s">
        <v>536</v>
      </c>
      <c r="C9" s="4" t="s">
        <v>563</v>
      </c>
      <c r="D9" s="4">
        <v>2022.11</v>
      </c>
      <c r="E9" s="4" t="s">
        <v>555</v>
      </c>
      <c r="F9" s="4">
        <v>300</v>
      </c>
      <c r="G9" s="168" t="s">
        <v>564</v>
      </c>
      <c r="H9" s="4">
        <v>10</v>
      </c>
    </row>
    <row r="10" s="1" customFormat="1" ht="21" customHeight="1" spans="1:8">
      <c r="A10" s="4">
        <v>6</v>
      </c>
      <c r="B10" s="4" t="s">
        <v>536</v>
      </c>
      <c r="C10" s="4" t="s">
        <v>565</v>
      </c>
      <c r="D10" s="4">
        <v>2022.11</v>
      </c>
      <c r="E10" s="4" t="s">
        <v>555</v>
      </c>
      <c r="F10" s="4">
        <v>300</v>
      </c>
      <c r="G10" s="168" t="s">
        <v>566</v>
      </c>
      <c r="H10" s="4">
        <v>11</v>
      </c>
    </row>
    <row r="11" s="1" customFormat="1" ht="21" customHeight="1" spans="1:8">
      <c r="A11" s="4">
        <v>7</v>
      </c>
      <c r="B11" s="4" t="s">
        <v>536</v>
      </c>
      <c r="C11" s="4" t="s">
        <v>567</v>
      </c>
      <c r="D11" s="4">
        <v>2022.11</v>
      </c>
      <c r="E11" s="4" t="s">
        <v>555</v>
      </c>
      <c r="F11" s="4">
        <v>300</v>
      </c>
      <c r="G11" s="168" t="s">
        <v>568</v>
      </c>
      <c r="H11" s="4">
        <v>15</v>
      </c>
    </row>
    <row r="12" s="1" customFormat="1" ht="21" customHeight="1" spans="1:8">
      <c r="A12" s="4">
        <v>8</v>
      </c>
      <c r="B12" s="4" t="s">
        <v>536</v>
      </c>
      <c r="C12" s="4" t="s">
        <v>569</v>
      </c>
      <c r="D12" s="4">
        <v>2022.11</v>
      </c>
      <c r="E12" s="4" t="s">
        <v>555</v>
      </c>
      <c r="F12" s="4">
        <v>300</v>
      </c>
      <c r="G12" s="168" t="s">
        <v>570</v>
      </c>
      <c r="H12" s="4">
        <v>25</v>
      </c>
    </row>
    <row r="13" s="1" customFormat="1" ht="21" customHeight="1" spans="1:8">
      <c r="A13" s="4">
        <v>9</v>
      </c>
      <c r="B13" s="4" t="s">
        <v>536</v>
      </c>
      <c r="C13" s="4" t="s">
        <v>571</v>
      </c>
      <c r="D13" s="4">
        <v>2022.11</v>
      </c>
      <c r="E13" s="4" t="s">
        <v>555</v>
      </c>
      <c r="F13" s="4">
        <v>300</v>
      </c>
      <c r="G13" s="168" t="s">
        <v>572</v>
      </c>
      <c r="H13" s="4">
        <v>25</v>
      </c>
    </row>
    <row r="14" s="1" customFormat="1" ht="21" customHeight="1" spans="1:8">
      <c r="A14" s="4">
        <v>10</v>
      </c>
      <c r="B14" s="4" t="s">
        <v>536</v>
      </c>
      <c r="C14" s="4" t="s">
        <v>573</v>
      </c>
      <c r="D14" s="4">
        <v>2022.11</v>
      </c>
      <c r="E14" s="4" t="s">
        <v>555</v>
      </c>
      <c r="F14" s="4">
        <v>300</v>
      </c>
      <c r="G14" s="168" t="s">
        <v>574</v>
      </c>
      <c r="H14" s="4">
        <v>20</v>
      </c>
    </row>
    <row r="15" s="1" customFormat="1" ht="21" customHeight="1" spans="1:8">
      <c r="A15" s="4">
        <v>11</v>
      </c>
      <c r="B15" s="4" t="s">
        <v>536</v>
      </c>
      <c r="C15" s="4" t="s">
        <v>575</v>
      </c>
      <c r="D15" s="4">
        <v>2022.11</v>
      </c>
      <c r="E15" s="4" t="s">
        <v>555</v>
      </c>
      <c r="F15" s="4">
        <v>300</v>
      </c>
      <c r="G15" s="168" t="s">
        <v>576</v>
      </c>
      <c r="H15" s="4">
        <v>22</v>
      </c>
    </row>
    <row r="16" s="1" customFormat="1" ht="21" customHeight="1" spans="1:8">
      <c r="A16" s="4">
        <v>12</v>
      </c>
      <c r="B16" s="4" t="s">
        <v>536</v>
      </c>
      <c r="C16" s="4" t="s">
        <v>577</v>
      </c>
      <c r="D16" s="4">
        <v>2022.11</v>
      </c>
      <c r="E16" s="4" t="s">
        <v>555</v>
      </c>
      <c r="F16" s="4">
        <v>300</v>
      </c>
      <c r="G16" s="168" t="s">
        <v>578</v>
      </c>
      <c r="H16" s="4">
        <v>15</v>
      </c>
    </row>
    <row r="17" s="1" customFormat="1" ht="21" customHeight="1" spans="1:8">
      <c r="A17" s="4">
        <v>13</v>
      </c>
      <c r="B17" s="4" t="s">
        <v>536</v>
      </c>
      <c r="C17" s="4" t="s">
        <v>579</v>
      </c>
      <c r="D17" s="4">
        <v>2022.11</v>
      </c>
      <c r="E17" s="4" t="s">
        <v>555</v>
      </c>
      <c r="F17" s="4">
        <v>300</v>
      </c>
      <c r="G17" s="168" t="s">
        <v>580</v>
      </c>
      <c r="H17" s="4">
        <v>26</v>
      </c>
    </row>
    <row r="18" s="1" customFormat="1" ht="21" customHeight="1" spans="1:8">
      <c r="A18" s="4">
        <v>14</v>
      </c>
      <c r="B18" s="4" t="s">
        <v>536</v>
      </c>
      <c r="C18" s="4" t="s">
        <v>581</v>
      </c>
      <c r="D18" s="4">
        <v>2022.11</v>
      </c>
      <c r="E18" s="4" t="s">
        <v>555</v>
      </c>
      <c r="F18" s="4">
        <v>300</v>
      </c>
      <c r="G18" s="168" t="s">
        <v>582</v>
      </c>
      <c r="H18" s="4">
        <v>28</v>
      </c>
    </row>
    <row r="19" s="1" customFormat="1" ht="21" customHeight="1" spans="1:8">
      <c r="A19" s="4">
        <v>15</v>
      </c>
      <c r="B19" s="4" t="s">
        <v>536</v>
      </c>
      <c r="C19" s="4" t="s">
        <v>583</v>
      </c>
      <c r="D19" s="4">
        <v>2022.11</v>
      </c>
      <c r="E19" s="4" t="s">
        <v>555</v>
      </c>
      <c r="F19" s="4">
        <v>300</v>
      </c>
      <c r="G19" s="168" t="s">
        <v>584</v>
      </c>
      <c r="H19" s="4">
        <v>15</v>
      </c>
    </row>
    <row r="20" s="1" customFormat="1" ht="21" customHeight="1" spans="1:8">
      <c r="A20" s="4">
        <v>16</v>
      </c>
      <c r="B20" s="4" t="s">
        <v>536</v>
      </c>
      <c r="C20" s="4" t="s">
        <v>585</v>
      </c>
      <c r="D20" s="4">
        <v>2022.11</v>
      </c>
      <c r="E20" s="4" t="s">
        <v>555</v>
      </c>
      <c r="F20" s="4">
        <v>300</v>
      </c>
      <c r="G20" s="169" t="s">
        <v>586</v>
      </c>
      <c r="H20" s="4">
        <v>24</v>
      </c>
    </row>
    <row r="21" s="1" customFormat="1" ht="21" customHeight="1" spans="1:8">
      <c r="A21" s="4">
        <v>17</v>
      </c>
      <c r="B21" s="4" t="s">
        <v>536</v>
      </c>
      <c r="C21" s="4" t="s">
        <v>587</v>
      </c>
      <c r="D21" s="4">
        <v>2022.11</v>
      </c>
      <c r="E21" s="4" t="s">
        <v>555</v>
      </c>
      <c r="F21" s="4">
        <v>300</v>
      </c>
      <c r="G21" s="4" t="s">
        <v>588</v>
      </c>
      <c r="H21" s="4">
        <v>24</v>
      </c>
    </row>
    <row r="22" s="1" customFormat="1" ht="21" customHeight="1" spans="1:8">
      <c r="A22" s="4">
        <v>18</v>
      </c>
      <c r="B22" s="4" t="s">
        <v>536</v>
      </c>
      <c r="C22" s="4" t="s">
        <v>589</v>
      </c>
      <c r="D22" s="4">
        <v>2022.11</v>
      </c>
      <c r="E22" s="4" t="s">
        <v>555</v>
      </c>
      <c r="F22" s="4">
        <v>300</v>
      </c>
      <c r="G22" s="168" t="s">
        <v>590</v>
      </c>
      <c r="H22" s="4">
        <v>10</v>
      </c>
    </row>
    <row r="23" s="1" customFormat="1" ht="21" customHeight="1" spans="1:8">
      <c r="A23" s="4">
        <v>19</v>
      </c>
      <c r="B23" s="4" t="s">
        <v>536</v>
      </c>
      <c r="C23" s="4" t="s">
        <v>591</v>
      </c>
      <c r="D23" s="4">
        <v>2022.11</v>
      </c>
      <c r="E23" s="4" t="s">
        <v>555</v>
      </c>
      <c r="F23" s="4">
        <v>300</v>
      </c>
      <c r="G23" s="168" t="s">
        <v>592</v>
      </c>
      <c r="H23" s="4">
        <v>15</v>
      </c>
    </row>
    <row r="24" s="1" customFormat="1" ht="21" customHeight="1" spans="1:8">
      <c r="A24" s="4">
        <v>20</v>
      </c>
      <c r="B24" s="4" t="s">
        <v>536</v>
      </c>
      <c r="C24" s="4" t="s">
        <v>593</v>
      </c>
      <c r="D24" s="4">
        <v>2022.11</v>
      </c>
      <c r="E24" s="4" t="s">
        <v>555</v>
      </c>
      <c r="F24" s="4">
        <v>300</v>
      </c>
      <c r="G24" s="168" t="s">
        <v>594</v>
      </c>
      <c r="H24" s="4">
        <v>15</v>
      </c>
    </row>
    <row r="25" s="1" customFormat="1" ht="21" customHeight="1" spans="1:8">
      <c r="A25" s="4" t="s">
        <v>14</v>
      </c>
      <c r="B25" s="4"/>
      <c r="C25" s="4"/>
      <c r="D25" s="4"/>
      <c r="E25" s="4"/>
      <c r="F25" s="4">
        <f>SUM(F5:F24)</f>
        <v>6000</v>
      </c>
      <c r="G25" s="6"/>
      <c r="H25" s="4"/>
    </row>
    <row r="26" s="2" customFormat="1" ht="24" customHeight="1" spans="1:8">
      <c r="A26" s="7"/>
      <c r="B26" s="7" t="s">
        <v>595</v>
      </c>
      <c r="C26" s="7"/>
      <c r="D26" s="7" t="s">
        <v>596</v>
      </c>
      <c r="E26" s="7"/>
      <c r="F26" s="7"/>
      <c r="G26" s="7" t="s">
        <v>313</v>
      </c>
      <c r="H26" s="7"/>
    </row>
  </sheetData>
  <mergeCells count="1">
    <mergeCell ref="A2:H2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D5" sqref="D5"/>
    </sheetView>
  </sheetViews>
  <sheetFormatPr defaultColWidth="9" defaultRowHeight="13.5"/>
  <cols>
    <col min="1" max="1" width="5" style="69" customWidth="1"/>
    <col min="2" max="2" width="7" style="69" customWidth="1"/>
    <col min="3" max="3" width="11.775" style="131" customWidth="1"/>
    <col min="4" max="4" width="19" style="131" customWidth="1"/>
    <col min="5" max="5" width="7.89166666666667" style="131" customWidth="1"/>
    <col min="6" max="6" width="22.3833333333333" style="131" customWidth="1"/>
    <col min="7" max="8" width="12.225" style="69" customWidth="1"/>
    <col min="9" max="9" width="22.1083333333333" style="131" customWidth="1"/>
  </cols>
  <sheetData>
    <row r="1" customFormat="1" ht="35" customHeight="1" spans="1:9">
      <c r="A1" s="133" t="s">
        <v>15</v>
      </c>
      <c r="B1" s="133"/>
      <c r="C1" s="133"/>
      <c r="D1" s="133"/>
      <c r="E1" s="133"/>
      <c r="F1" s="133"/>
      <c r="G1" s="133"/>
      <c r="H1" s="133"/>
      <c r="I1" s="133"/>
    </row>
    <row r="2" s="131" customFormat="1" ht="27" customHeight="1" spans="1:9">
      <c r="A2" s="69" t="s">
        <v>16</v>
      </c>
      <c r="B2" s="69"/>
      <c r="C2" s="69"/>
      <c r="D2" s="69"/>
      <c r="E2" s="69"/>
      <c r="F2" s="69"/>
      <c r="G2" s="69"/>
      <c r="H2" s="69"/>
      <c r="I2" s="69"/>
    </row>
    <row r="3" s="131" customFormat="1" ht="47" customHeight="1" spans="1:9">
      <c r="A3" s="134" t="s">
        <v>1</v>
      </c>
      <c r="B3" s="134" t="s">
        <v>17</v>
      </c>
      <c r="C3" s="134" t="s">
        <v>18</v>
      </c>
      <c r="D3" s="134" t="s">
        <v>19</v>
      </c>
      <c r="E3" s="134" t="s">
        <v>20</v>
      </c>
      <c r="F3" s="134" t="s">
        <v>21</v>
      </c>
      <c r="G3" s="134" t="s">
        <v>22</v>
      </c>
      <c r="H3" s="134" t="s">
        <v>23</v>
      </c>
      <c r="I3" s="134" t="s">
        <v>24</v>
      </c>
    </row>
    <row r="4" ht="48" customHeight="1" spans="1:9">
      <c r="A4" s="73">
        <v>1</v>
      </c>
      <c r="B4" s="73" t="s">
        <v>25</v>
      </c>
      <c r="C4" s="135" t="s">
        <v>26</v>
      </c>
      <c r="D4" s="135" t="s">
        <v>27</v>
      </c>
      <c r="E4" s="73">
        <v>12.11</v>
      </c>
      <c r="F4" s="136" t="s">
        <v>28</v>
      </c>
      <c r="G4" s="73">
        <v>80000</v>
      </c>
      <c r="H4" s="73">
        <v>40000</v>
      </c>
      <c r="I4" s="149" t="s">
        <v>29</v>
      </c>
    </row>
    <row r="5" ht="126" customHeight="1" spans="1:9">
      <c r="A5" s="73">
        <v>2</v>
      </c>
      <c r="B5" s="73" t="s">
        <v>30</v>
      </c>
      <c r="C5" s="135" t="s">
        <v>31</v>
      </c>
      <c r="D5" s="135" t="s">
        <v>32</v>
      </c>
      <c r="E5" s="73">
        <v>12.11</v>
      </c>
      <c r="F5" s="137" t="s">
        <v>33</v>
      </c>
      <c r="G5" s="73">
        <v>483900</v>
      </c>
      <c r="H5" s="73">
        <v>200000</v>
      </c>
      <c r="I5" s="149" t="s">
        <v>34</v>
      </c>
    </row>
    <row r="6" ht="43" customHeight="1" spans="1:9">
      <c r="A6" s="73">
        <v>3</v>
      </c>
      <c r="B6" s="73" t="s">
        <v>30</v>
      </c>
      <c r="C6" s="135" t="s">
        <v>35</v>
      </c>
      <c r="D6" s="135" t="s">
        <v>36</v>
      </c>
      <c r="E6" s="73">
        <v>12.11</v>
      </c>
      <c r="F6" s="135" t="s">
        <v>37</v>
      </c>
      <c r="G6" s="73">
        <v>80000</v>
      </c>
      <c r="H6" s="73">
        <v>80000</v>
      </c>
      <c r="I6" s="149" t="s">
        <v>38</v>
      </c>
    </row>
    <row r="7" customFormat="1" ht="48" customHeight="1" spans="1:9">
      <c r="A7" s="73">
        <v>4</v>
      </c>
      <c r="B7" s="73" t="s">
        <v>39</v>
      </c>
      <c r="C7" s="135" t="s">
        <v>40</v>
      </c>
      <c r="D7" s="135" t="s">
        <v>41</v>
      </c>
      <c r="E7" s="73">
        <v>12.11</v>
      </c>
      <c r="F7" s="135" t="s">
        <v>42</v>
      </c>
      <c r="G7" s="73">
        <v>124561</v>
      </c>
      <c r="H7" s="73">
        <v>70000</v>
      </c>
      <c r="I7" s="135" t="s">
        <v>43</v>
      </c>
    </row>
    <row r="8" s="132" customFormat="1" ht="41" customHeight="1" spans="1:9">
      <c r="A8" s="73">
        <v>5</v>
      </c>
      <c r="B8" s="73" t="s">
        <v>44</v>
      </c>
      <c r="C8" s="135" t="s">
        <v>45</v>
      </c>
      <c r="D8" s="135" t="s">
        <v>46</v>
      </c>
      <c r="E8" s="73">
        <v>12.11</v>
      </c>
      <c r="F8" s="135" t="s">
        <v>47</v>
      </c>
      <c r="G8" s="73">
        <v>100000</v>
      </c>
      <c r="H8" s="73">
        <v>80000</v>
      </c>
      <c r="I8" s="149" t="s">
        <v>48</v>
      </c>
    </row>
    <row r="9" ht="44" customHeight="1" spans="1:9">
      <c r="A9" s="73">
        <v>6</v>
      </c>
      <c r="B9" s="73" t="s">
        <v>49</v>
      </c>
      <c r="C9" s="135" t="s">
        <v>50</v>
      </c>
      <c r="D9" s="135" t="s">
        <v>51</v>
      </c>
      <c r="E9" s="73">
        <v>12.11</v>
      </c>
      <c r="F9" s="135" t="s">
        <v>52</v>
      </c>
      <c r="G9" s="73">
        <v>40000</v>
      </c>
      <c r="H9" s="73">
        <v>20000</v>
      </c>
      <c r="I9" s="149" t="s">
        <v>53</v>
      </c>
    </row>
    <row r="10" ht="54" customHeight="1" spans="1:9">
      <c r="A10" s="73">
        <v>7</v>
      </c>
      <c r="B10" s="73" t="s">
        <v>49</v>
      </c>
      <c r="C10" s="135" t="s">
        <v>54</v>
      </c>
      <c r="D10" s="135" t="s">
        <v>55</v>
      </c>
      <c r="E10" s="73">
        <v>12.11</v>
      </c>
      <c r="F10" s="135" t="s">
        <v>56</v>
      </c>
      <c r="G10" s="73">
        <v>30000</v>
      </c>
      <c r="H10" s="73">
        <v>30000</v>
      </c>
      <c r="I10" s="149" t="s">
        <v>57</v>
      </c>
    </row>
    <row r="11" ht="70" customHeight="1" spans="1:9">
      <c r="A11" s="73">
        <v>8</v>
      </c>
      <c r="B11" s="73" t="s">
        <v>58</v>
      </c>
      <c r="C11" s="135" t="s">
        <v>59</v>
      </c>
      <c r="D11" s="149" t="s">
        <v>60</v>
      </c>
      <c r="E11" s="73">
        <v>12.11</v>
      </c>
      <c r="F11" s="135" t="s">
        <v>61</v>
      </c>
      <c r="G11" s="73">
        <v>110000</v>
      </c>
      <c r="H11" s="73">
        <v>100000</v>
      </c>
      <c r="I11" s="141" t="s">
        <v>62</v>
      </c>
    </row>
    <row r="12" ht="33" customHeight="1" spans="1:9">
      <c r="A12" s="73"/>
      <c r="B12" s="73"/>
      <c r="C12" s="138"/>
      <c r="D12" s="138"/>
      <c r="E12" s="138"/>
      <c r="F12" s="138"/>
      <c r="G12" s="139">
        <v>1048461</v>
      </c>
      <c r="H12" s="139">
        <v>620000</v>
      </c>
      <c r="I12" s="138"/>
    </row>
    <row r="13" ht="34" customHeight="1" spans="1:1">
      <c r="A13" s="140" t="s">
        <v>63</v>
      </c>
    </row>
  </sheetData>
  <mergeCells count="2">
    <mergeCell ref="A1:I1"/>
    <mergeCell ref="A2:I2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opLeftCell="A13" workbookViewId="0">
      <selection activeCell="J3" sqref="J3"/>
    </sheetView>
  </sheetViews>
  <sheetFormatPr defaultColWidth="10" defaultRowHeight="14.25"/>
  <cols>
    <col min="1" max="1" width="4.16666666666667" style="42" customWidth="1"/>
    <col min="2" max="2" width="7" style="42" customWidth="1"/>
    <col min="3" max="3" width="17.5583333333333" style="42" customWidth="1"/>
    <col min="4" max="4" width="18.5583333333333" style="42" customWidth="1"/>
    <col min="5" max="5" width="8.775" style="42" customWidth="1"/>
    <col min="6" max="6" width="17.6416666666667" style="42" customWidth="1"/>
    <col min="7" max="7" width="10.5583333333333" style="42" customWidth="1"/>
    <col min="8" max="8" width="12.3333333333333" style="42" customWidth="1"/>
    <col min="9" max="9" width="22.4416666666667" style="42" customWidth="1"/>
    <col min="10" max="10" width="10" style="42"/>
    <col min="11" max="16384" width="10" style="57"/>
  </cols>
  <sheetData>
    <row r="1" s="57" customFormat="1" ht="27" customHeight="1" spans="1:10">
      <c r="A1" s="61" t="s">
        <v>64</v>
      </c>
      <c r="B1" s="61"/>
      <c r="C1" s="61"/>
      <c r="D1" s="61"/>
      <c r="E1" s="61"/>
      <c r="F1" s="61"/>
      <c r="G1" s="61"/>
      <c r="H1" s="61"/>
      <c r="I1" s="61"/>
      <c r="J1" s="42"/>
    </row>
    <row r="2" s="57" customFormat="1" ht="39" customHeight="1" spans="1:10">
      <c r="A2" s="63" t="s">
        <v>1</v>
      </c>
      <c r="B2" s="63" t="s">
        <v>17</v>
      </c>
      <c r="C2" s="63" t="s">
        <v>18</v>
      </c>
      <c r="D2" s="63" t="s">
        <v>19</v>
      </c>
      <c r="E2" s="63" t="s">
        <v>65</v>
      </c>
      <c r="F2" s="63" t="s">
        <v>21</v>
      </c>
      <c r="G2" s="63" t="s">
        <v>22</v>
      </c>
      <c r="H2" s="63" t="s">
        <v>66</v>
      </c>
      <c r="I2" s="63" t="s">
        <v>24</v>
      </c>
      <c r="J2" s="42"/>
    </row>
    <row r="3" s="57" customFormat="1" ht="50" customHeight="1" spans="1:10">
      <c r="A3" s="119">
        <v>1</v>
      </c>
      <c r="B3" s="120" t="s">
        <v>67</v>
      </c>
      <c r="C3" s="120" t="s">
        <v>68</v>
      </c>
      <c r="D3" s="120" t="s">
        <v>69</v>
      </c>
      <c r="E3" s="121" t="s">
        <v>70</v>
      </c>
      <c r="F3" s="120" t="s">
        <v>71</v>
      </c>
      <c r="G3" s="119">
        <v>80000</v>
      </c>
      <c r="H3" s="119">
        <v>60000</v>
      </c>
      <c r="I3" s="150" t="s">
        <v>72</v>
      </c>
      <c r="J3" s="42"/>
    </row>
    <row r="4" s="57" customFormat="1" ht="50" customHeight="1" spans="1:10">
      <c r="A4" s="119">
        <v>2</v>
      </c>
      <c r="B4" s="120" t="s">
        <v>73</v>
      </c>
      <c r="C4" s="120" t="s">
        <v>74</v>
      </c>
      <c r="D4" s="120" t="s">
        <v>75</v>
      </c>
      <c r="E4" s="121" t="s">
        <v>70</v>
      </c>
      <c r="F4" s="120" t="s">
        <v>76</v>
      </c>
      <c r="G4" s="120">
        <v>19500</v>
      </c>
      <c r="H4" s="120">
        <v>19500</v>
      </c>
      <c r="I4" s="150" t="s">
        <v>77</v>
      </c>
      <c r="J4" s="42"/>
    </row>
    <row r="5" s="57" customFormat="1" ht="50" customHeight="1" spans="1:10">
      <c r="A5" s="119">
        <v>3</v>
      </c>
      <c r="B5" s="120" t="s">
        <v>73</v>
      </c>
      <c r="C5" s="120" t="s">
        <v>78</v>
      </c>
      <c r="D5" s="120" t="s">
        <v>79</v>
      </c>
      <c r="E5" s="120" t="s">
        <v>70</v>
      </c>
      <c r="F5" s="120" t="s">
        <v>80</v>
      </c>
      <c r="G5" s="119">
        <v>199148.6</v>
      </c>
      <c r="H5" s="119">
        <v>110000.5</v>
      </c>
      <c r="I5" s="150" t="s">
        <v>81</v>
      </c>
      <c r="J5" s="42"/>
    </row>
    <row r="6" s="57" customFormat="1" ht="50" customHeight="1" spans="1:10">
      <c r="A6" s="119">
        <v>4</v>
      </c>
      <c r="B6" s="120" t="s">
        <v>82</v>
      </c>
      <c r="C6" s="120" t="s">
        <v>83</v>
      </c>
      <c r="D6" s="120" t="s">
        <v>84</v>
      </c>
      <c r="E6" s="121" t="s">
        <v>70</v>
      </c>
      <c r="F6" s="120" t="s">
        <v>85</v>
      </c>
      <c r="G6" s="120">
        <v>18600</v>
      </c>
      <c r="H6" s="120">
        <v>18600</v>
      </c>
      <c r="I6" s="150" t="s">
        <v>86</v>
      </c>
      <c r="J6" s="42"/>
    </row>
    <row r="7" s="57" customFormat="1" ht="50" customHeight="1" spans="1:10">
      <c r="A7" s="122">
        <v>5</v>
      </c>
      <c r="B7" s="123" t="s">
        <v>82</v>
      </c>
      <c r="C7" s="123" t="s">
        <v>87</v>
      </c>
      <c r="D7" s="123" t="s">
        <v>88</v>
      </c>
      <c r="E7" s="124" t="s">
        <v>70</v>
      </c>
      <c r="F7" s="123" t="s">
        <v>89</v>
      </c>
      <c r="G7" s="123">
        <v>15000</v>
      </c>
      <c r="H7" s="123">
        <v>15000</v>
      </c>
      <c r="I7" s="151" t="s">
        <v>90</v>
      </c>
      <c r="J7" s="42"/>
    </row>
    <row r="8" s="57" customFormat="1" ht="57" customHeight="1" spans="1:10">
      <c r="A8" s="122">
        <v>6</v>
      </c>
      <c r="B8" s="120" t="s">
        <v>82</v>
      </c>
      <c r="C8" s="120" t="s">
        <v>91</v>
      </c>
      <c r="D8" s="120" t="s">
        <v>92</v>
      </c>
      <c r="E8" s="120" t="s">
        <v>70</v>
      </c>
      <c r="F8" s="120" t="s">
        <v>93</v>
      </c>
      <c r="G8" s="120">
        <v>192000</v>
      </c>
      <c r="H8" s="120">
        <v>100000</v>
      </c>
      <c r="I8" s="152" t="s">
        <v>94</v>
      </c>
      <c r="J8" s="130"/>
    </row>
    <row r="9" s="57" customFormat="1" ht="33" customHeight="1" spans="1:10">
      <c r="A9" s="122">
        <v>7</v>
      </c>
      <c r="B9" s="120" t="s">
        <v>95</v>
      </c>
      <c r="C9" s="120" t="s">
        <v>96</v>
      </c>
      <c r="D9" s="120" t="s">
        <v>97</v>
      </c>
      <c r="E9" s="121" t="s">
        <v>70</v>
      </c>
      <c r="F9" s="120" t="s">
        <v>98</v>
      </c>
      <c r="G9" s="120">
        <v>106500</v>
      </c>
      <c r="H9" s="120">
        <v>90000</v>
      </c>
      <c r="I9" s="150" t="s">
        <v>99</v>
      </c>
      <c r="J9" s="42"/>
    </row>
    <row r="10" s="57" customFormat="1" ht="50" customHeight="1" spans="1:10">
      <c r="A10" s="122">
        <v>8</v>
      </c>
      <c r="B10" s="125" t="s">
        <v>100</v>
      </c>
      <c r="C10" s="125" t="s">
        <v>101</v>
      </c>
      <c r="D10" s="125" t="s">
        <v>102</v>
      </c>
      <c r="E10" s="120" t="s">
        <v>70</v>
      </c>
      <c r="F10" s="125" t="s">
        <v>103</v>
      </c>
      <c r="G10" s="125">
        <v>30000</v>
      </c>
      <c r="H10" s="125">
        <v>20000</v>
      </c>
      <c r="I10" s="153" t="s">
        <v>104</v>
      </c>
      <c r="J10" s="42"/>
    </row>
    <row r="11" s="37" customFormat="1" ht="79" customHeight="1" spans="1:10">
      <c r="A11" s="122">
        <v>9</v>
      </c>
      <c r="B11" s="120" t="s">
        <v>100</v>
      </c>
      <c r="C11" s="120" t="s">
        <v>105</v>
      </c>
      <c r="D11" s="120" t="s">
        <v>106</v>
      </c>
      <c r="E11" s="121" t="s">
        <v>70</v>
      </c>
      <c r="F11" s="120" t="s">
        <v>107</v>
      </c>
      <c r="G11" s="119">
        <v>56338</v>
      </c>
      <c r="H11" s="119">
        <v>56338</v>
      </c>
      <c r="I11" s="150" t="s">
        <v>108</v>
      </c>
      <c r="J11" s="38"/>
    </row>
    <row r="12" s="57" customFormat="1" ht="50" customHeight="1" spans="1:10">
      <c r="A12" s="122">
        <v>10</v>
      </c>
      <c r="B12" s="120" t="s">
        <v>109</v>
      </c>
      <c r="C12" s="120" t="s">
        <v>110</v>
      </c>
      <c r="D12" s="120" t="s">
        <v>111</v>
      </c>
      <c r="E12" s="120" t="s">
        <v>70</v>
      </c>
      <c r="F12" s="126" t="s">
        <v>112</v>
      </c>
      <c r="G12" s="119">
        <v>110000</v>
      </c>
      <c r="H12" s="119">
        <v>50000</v>
      </c>
      <c r="I12" s="154" t="s">
        <v>113</v>
      </c>
      <c r="J12" s="42"/>
    </row>
    <row r="13" s="37" customFormat="1" ht="138" customHeight="1" spans="1:10">
      <c r="A13" s="122">
        <v>11</v>
      </c>
      <c r="B13" s="120" t="s">
        <v>114</v>
      </c>
      <c r="C13" s="120" t="s">
        <v>115</v>
      </c>
      <c r="D13" s="120" t="s">
        <v>116</v>
      </c>
      <c r="E13" s="120" t="s">
        <v>70</v>
      </c>
      <c r="F13" s="120" t="s">
        <v>117</v>
      </c>
      <c r="G13" s="119">
        <v>500000</v>
      </c>
      <c r="H13" s="119">
        <v>236800</v>
      </c>
      <c r="I13" s="150" t="s">
        <v>118</v>
      </c>
      <c r="J13" s="38"/>
    </row>
    <row r="14" s="37" customFormat="1" ht="99" customHeight="1" spans="1:10">
      <c r="A14" s="122">
        <v>12</v>
      </c>
      <c r="B14" s="120" t="s">
        <v>5</v>
      </c>
      <c r="C14" s="120" t="s">
        <v>119</v>
      </c>
      <c r="D14" s="120" t="s">
        <v>120</v>
      </c>
      <c r="E14" s="121" t="s">
        <v>70</v>
      </c>
      <c r="F14" s="120" t="s">
        <v>121</v>
      </c>
      <c r="G14" s="119">
        <v>500000</v>
      </c>
      <c r="H14" s="119">
        <v>225100</v>
      </c>
      <c r="I14" s="150" t="s">
        <v>122</v>
      </c>
      <c r="J14" s="38"/>
    </row>
    <row r="15" s="37" customFormat="1" ht="60" customHeight="1" spans="1:10">
      <c r="A15" s="122">
        <v>13</v>
      </c>
      <c r="B15" s="120" t="s">
        <v>123</v>
      </c>
      <c r="C15" s="120" t="s">
        <v>124</v>
      </c>
      <c r="D15" s="120" t="s">
        <v>125</v>
      </c>
      <c r="E15" s="120" t="s">
        <v>70</v>
      </c>
      <c r="F15" s="123" t="s">
        <v>126</v>
      </c>
      <c r="G15" s="119">
        <v>95850</v>
      </c>
      <c r="H15" s="119">
        <v>75000</v>
      </c>
      <c r="I15" s="150" t="s">
        <v>127</v>
      </c>
      <c r="J15" s="38"/>
    </row>
    <row r="16" s="37" customFormat="1" ht="42" customHeight="1" spans="1:10">
      <c r="A16" s="122">
        <v>14</v>
      </c>
      <c r="B16" s="120" t="s">
        <v>67</v>
      </c>
      <c r="C16" s="126" t="s">
        <v>128</v>
      </c>
      <c r="D16" s="120" t="s">
        <v>129</v>
      </c>
      <c r="E16" s="119" t="s">
        <v>70</v>
      </c>
      <c r="F16" s="120" t="s">
        <v>130</v>
      </c>
      <c r="G16" s="119">
        <v>96000</v>
      </c>
      <c r="H16" s="119">
        <v>50000</v>
      </c>
      <c r="I16" s="150" t="s">
        <v>131</v>
      </c>
      <c r="J16" s="38"/>
    </row>
    <row r="17" s="37" customFormat="1" ht="31" customHeight="1" spans="1:10">
      <c r="A17" s="127"/>
      <c r="B17" s="127"/>
      <c r="C17" s="127"/>
      <c r="D17" s="120"/>
      <c r="E17" s="120"/>
      <c r="F17" s="120"/>
      <c r="G17" s="120">
        <v>2040936.6</v>
      </c>
      <c r="H17" s="120">
        <v>1126338.5</v>
      </c>
      <c r="I17" s="120"/>
      <c r="J17" s="38"/>
    </row>
    <row r="18" s="57" customFormat="1" ht="18" customHeight="1" spans="1:10">
      <c r="A18" s="128" t="s">
        <v>132</v>
      </c>
      <c r="B18" s="128"/>
      <c r="C18" s="128"/>
      <c r="D18" s="128"/>
      <c r="E18" s="128"/>
      <c r="F18" s="128"/>
      <c r="G18" s="128"/>
      <c r="H18" s="128"/>
      <c r="I18" s="128"/>
      <c r="J18" s="42"/>
    </row>
  </sheetData>
  <mergeCells count="2">
    <mergeCell ref="A1:I1"/>
    <mergeCell ref="A18:I18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opLeftCell="A10" workbookViewId="0">
      <selection activeCell="I2" sqref="I$1:I$1048576"/>
    </sheetView>
  </sheetViews>
  <sheetFormatPr defaultColWidth="8.89166666666667" defaultRowHeight="15"/>
  <cols>
    <col min="1" max="1" width="4.33333333333333" style="97" customWidth="1"/>
    <col min="2" max="2" width="7.44166666666667" style="97" customWidth="1"/>
    <col min="3" max="3" width="17.775" style="98" customWidth="1"/>
    <col min="4" max="4" width="14.8916666666667" style="97" customWidth="1"/>
    <col min="5" max="5" width="20" style="97" customWidth="1"/>
    <col min="6" max="7" width="10.225" style="97"/>
    <col min="8" max="8" width="18.225" style="99" customWidth="1"/>
    <col min="9" max="9" width="11" style="97" customWidth="1"/>
    <col min="10" max="10" width="13.4416666666667" style="100" customWidth="1"/>
    <col min="11" max="16384" width="8.89166666666667" style="100"/>
  </cols>
  <sheetData>
    <row r="1" ht="37" customHeight="1" spans="1:9">
      <c r="A1" s="101" t="s">
        <v>133</v>
      </c>
      <c r="B1" s="101"/>
      <c r="C1" s="102"/>
      <c r="D1" s="101"/>
      <c r="E1" s="101"/>
      <c r="F1" s="101"/>
      <c r="G1" s="101"/>
      <c r="H1" s="103"/>
      <c r="I1" s="101"/>
    </row>
    <row r="2" ht="36" customHeight="1" spans="1:9">
      <c r="A2" s="104" t="s">
        <v>1</v>
      </c>
      <c r="B2" s="104" t="s">
        <v>17</v>
      </c>
      <c r="C2" s="104" t="s">
        <v>18</v>
      </c>
      <c r="D2" s="104" t="s">
        <v>19</v>
      </c>
      <c r="E2" s="104" t="s">
        <v>21</v>
      </c>
      <c r="F2" s="104" t="s">
        <v>22</v>
      </c>
      <c r="G2" s="104" t="s">
        <v>66</v>
      </c>
      <c r="H2" s="105" t="s">
        <v>24</v>
      </c>
      <c r="I2" s="104" t="s">
        <v>134</v>
      </c>
    </row>
    <row r="3" ht="35" customHeight="1" spans="1:9">
      <c r="A3" s="106">
        <v>1</v>
      </c>
      <c r="B3" s="107" t="s">
        <v>135</v>
      </c>
      <c r="C3" s="108" t="s">
        <v>136</v>
      </c>
      <c r="D3" s="107" t="s">
        <v>137</v>
      </c>
      <c r="E3" s="109" t="s">
        <v>138</v>
      </c>
      <c r="F3" s="107">
        <v>45000</v>
      </c>
      <c r="G3" s="107">
        <v>30000</v>
      </c>
      <c r="H3" s="110" t="s">
        <v>139</v>
      </c>
      <c r="I3" s="107"/>
    </row>
    <row r="4" ht="35" customHeight="1" spans="1:9">
      <c r="A4" s="106">
        <v>2</v>
      </c>
      <c r="B4" s="109" t="s">
        <v>140</v>
      </c>
      <c r="C4" s="111" t="s">
        <v>141</v>
      </c>
      <c r="D4" s="107" t="s">
        <v>142</v>
      </c>
      <c r="E4" s="109" t="s">
        <v>143</v>
      </c>
      <c r="F4" s="107">
        <v>50000</v>
      </c>
      <c r="G4" s="107">
        <v>50000</v>
      </c>
      <c r="H4" s="110" t="s">
        <v>144</v>
      </c>
      <c r="I4" s="109" t="s">
        <v>145</v>
      </c>
    </row>
    <row r="5" ht="35" customHeight="1" spans="1:9">
      <c r="A5" s="106">
        <v>3</v>
      </c>
      <c r="B5" s="107" t="s">
        <v>135</v>
      </c>
      <c r="C5" s="108" t="s">
        <v>146</v>
      </c>
      <c r="D5" s="107" t="s">
        <v>147</v>
      </c>
      <c r="E5" s="109" t="s">
        <v>148</v>
      </c>
      <c r="F5" s="107">
        <v>86000</v>
      </c>
      <c r="G5" s="107">
        <v>50000</v>
      </c>
      <c r="H5" s="110" t="s">
        <v>149</v>
      </c>
      <c r="I5" s="109"/>
    </row>
    <row r="6" ht="35" customHeight="1" spans="1:9">
      <c r="A6" s="106">
        <v>4</v>
      </c>
      <c r="B6" s="107" t="s">
        <v>135</v>
      </c>
      <c r="C6" s="108" t="s">
        <v>150</v>
      </c>
      <c r="D6" s="107" t="s">
        <v>151</v>
      </c>
      <c r="E6" s="109" t="s">
        <v>152</v>
      </c>
      <c r="F6" s="107">
        <v>63000</v>
      </c>
      <c r="G6" s="107">
        <v>30000</v>
      </c>
      <c r="H6" s="110" t="s">
        <v>153</v>
      </c>
      <c r="I6" s="109"/>
    </row>
    <row r="7" ht="35" customHeight="1" spans="1:9">
      <c r="A7" s="106">
        <v>5</v>
      </c>
      <c r="B7" s="107" t="s">
        <v>154</v>
      </c>
      <c r="C7" s="108" t="s">
        <v>155</v>
      </c>
      <c r="D7" s="107" t="s">
        <v>156</v>
      </c>
      <c r="E7" s="109" t="s">
        <v>157</v>
      </c>
      <c r="F7" s="107">
        <v>26825</v>
      </c>
      <c r="G7" s="107">
        <v>26825</v>
      </c>
      <c r="H7" s="110" t="s">
        <v>158</v>
      </c>
      <c r="I7" s="107"/>
    </row>
    <row r="8" ht="35" customHeight="1" spans="1:9">
      <c r="A8" s="106">
        <v>6</v>
      </c>
      <c r="B8" s="107" t="s">
        <v>154</v>
      </c>
      <c r="C8" s="108" t="s">
        <v>155</v>
      </c>
      <c r="D8" s="107" t="s">
        <v>156</v>
      </c>
      <c r="E8" s="109" t="s">
        <v>159</v>
      </c>
      <c r="F8" s="107">
        <v>41850</v>
      </c>
      <c r="G8" s="107">
        <v>30000</v>
      </c>
      <c r="H8" s="110" t="s">
        <v>158</v>
      </c>
      <c r="I8" s="107"/>
    </row>
    <row r="9" ht="35" customHeight="1" spans="1:9">
      <c r="A9" s="106">
        <v>7</v>
      </c>
      <c r="B9" s="107" t="s">
        <v>160</v>
      </c>
      <c r="C9" s="108" t="s">
        <v>161</v>
      </c>
      <c r="D9" s="107" t="s">
        <v>162</v>
      </c>
      <c r="E9" s="109" t="s">
        <v>163</v>
      </c>
      <c r="F9" s="107">
        <v>6000</v>
      </c>
      <c r="G9" s="107">
        <v>6000</v>
      </c>
      <c r="H9" s="110" t="s">
        <v>164</v>
      </c>
      <c r="I9" s="107"/>
    </row>
    <row r="10" ht="35" customHeight="1" spans="1:9">
      <c r="A10" s="106">
        <v>8</v>
      </c>
      <c r="B10" s="107" t="s">
        <v>160</v>
      </c>
      <c r="C10" s="108" t="s">
        <v>165</v>
      </c>
      <c r="D10" s="107" t="s">
        <v>166</v>
      </c>
      <c r="E10" s="107" t="s">
        <v>167</v>
      </c>
      <c r="F10" s="107">
        <v>100000</v>
      </c>
      <c r="G10" s="107">
        <v>100000</v>
      </c>
      <c r="H10" s="110" t="s">
        <v>168</v>
      </c>
      <c r="I10" s="107" t="s">
        <v>169</v>
      </c>
    </row>
    <row r="11" ht="35" customHeight="1" spans="1:9">
      <c r="A11" s="106">
        <v>9</v>
      </c>
      <c r="B11" s="107" t="s">
        <v>160</v>
      </c>
      <c r="C11" s="108" t="s">
        <v>170</v>
      </c>
      <c r="D11" s="107" t="s">
        <v>171</v>
      </c>
      <c r="E11" s="107" t="s">
        <v>172</v>
      </c>
      <c r="F11" s="107">
        <v>30000</v>
      </c>
      <c r="G11" s="107">
        <v>30000</v>
      </c>
      <c r="H11" s="110" t="s">
        <v>173</v>
      </c>
      <c r="I11" s="107"/>
    </row>
    <row r="12" ht="35" customHeight="1" spans="1:9">
      <c r="A12" s="106">
        <v>10</v>
      </c>
      <c r="B12" s="107" t="s">
        <v>160</v>
      </c>
      <c r="C12" s="108" t="s">
        <v>170</v>
      </c>
      <c r="D12" s="107" t="s">
        <v>171</v>
      </c>
      <c r="E12" s="109" t="s">
        <v>174</v>
      </c>
      <c r="F12" s="107">
        <v>8100</v>
      </c>
      <c r="G12" s="107">
        <v>8100</v>
      </c>
      <c r="H12" s="110" t="s">
        <v>173</v>
      </c>
      <c r="I12" s="107"/>
    </row>
    <row r="13" ht="35.75" customHeight="1" spans="1:9">
      <c r="A13" s="106">
        <v>11</v>
      </c>
      <c r="B13" s="107" t="s">
        <v>175</v>
      </c>
      <c r="C13" s="108" t="s">
        <v>176</v>
      </c>
      <c r="D13" s="107" t="s">
        <v>177</v>
      </c>
      <c r="E13" s="109" t="s">
        <v>178</v>
      </c>
      <c r="F13" s="107">
        <v>15000</v>
      </c>
      <c r="G13" s="107">
        <v>15000</v>
      </c>
      <c r="H13" s="110" t="s">
        <v>179</v>
      </c>
      <c r="I13" s="107"/>
    </row>
    <row r="14" ht="35" customHeight="1" spans="1:9">
      <c r="A14" s="106">
        <v>12</v>
      </c>
      <c r="B14" s="112" t="s">
        <v>180</v>
      </c>
      <c r="C14" s="108" t="s">
        <v>181</v>
      </c>
      <c r="D14" s="112" t="s">
        <v>182</v>
      </c>
      <c r="E14" s="113" t="s">
        <v>183</v>
      </c>
      <c r="F14" s="107">
        <v>7200</v>
      </c>
      <c r="G14" s="114">
        <v>7200</v>
      </c>
      <c r="H14" s="115" t="s">
        <v>184</v>
      </c>
      <c r="I14" s="112"/>
    </row>
    <row r="15" ht="35" customHeight="1" spans="1:9">
      <c r="A15" s="106">
        <v>13</v>
      </c>
      <c r="B15" s="107" t="s">
        <v>185</v>
      </c>
      <c r="C15" s="108" t="s">
        <v>186</v>
      </c>
      <c r="D15" s="107" t="s">
        <v>187</v>
      </c>
      <c r="E15" s="109" t="s">
        <v>188</v>
      </c>
      <c r="F15" s="107">
        <v>40000</v>
      </c>
      <c r="G15" s="107">
        <v>40000</v>
      </c>
      <c r="H15" s="110" t="s">
        <v>189</v>
      </c>
      <c r="I15" s="107"/>
    </row>
    <row r="16" ht="35" customHeight="1" spans="1:9">
      <c r="A16" s="106">
        <v>14</v>
      </c>
      <c r="B16" s="107" t="s">
        <v>190</v>
      </c>
      <c r="C16" s="108" t="s">
        <v>191</v>
      </c>
      <c r="D16" s="107" t="s">
        <v>192</v>
      </c>
      <c r="E16" s="109" t="s">
        <v>193</v>
      </c>
      <c r="F16" s="107">
        <v>78000</v>
      </c>
      <c r="G16" s="107">
        <v>40000</v>
      </c>
      <c r="H16" s="110" t="s">
        <v>194</v>
      </c>
      <c r="I16" s="109"/>
    </row>
    <row r="17" ht="30" spans="1:9">
      <c r="A17" s="106">
        <v>15</v>
      </c>
      <c r="B17" s="107" t="s">
        <v>190</v>
      </c>
      <c r="C17" s="108" t="s">
        <v>195</v>
      </c>
      <c r="D17" s="107" t="s">
        <v>196</v>
      </c>
      <c r="E17" s="109" t="s">
        <v>197</v>
      </c>
      <c r="F17" s="107">
        <v>42000</v>
      </c>
      <c r="G17" s="107">
        <v>30000</v>
      </c>
      <c r="H17" s="110" t="s">
        <v>198</v>
      </c>
      <c r="I17" s="107"/>
    </row>
    <row r="18" ht="35" customHeight="1" spans="1:9">
      <c r="A18" s="106">
        <v>16</v>
      </c>
      <c r="B18" s="107" t="s">
        <v>190</v>
      </c>
      <c r="C18" s="108" t="s">
        <v>199</v>
      </c>
      <c r="D18" s="107" t="s">
        <v>200</v>
      </c>
      <c r="E18" s="109" t="s">
        <v>201</v>
      </c>
      <c r="F18" s="107">
        <v>45900</v>
      </c>
      <c r="G18" s="107">
        <v>30000</v>
      </c>
      <c r="H18" s="110" t="s">
        <v>202</v>
      </c>
      <c r="I18" s="109"/>
    </row>
    <row r="19" ht="35" customHeight="1" spans="1:9">
      <c r="A19" s="106">
        <v>17</v>
      </c>
      <c r="B19" s="107" t="s">
        <v>190</v>
      </c>
      <c r="C19" s="108" t="s">
        <v>203</v>
      </c>
      <c r="D19" s="107" t="s">
        <v>204</v>
      </c>
      <c r="E19" s="109" t="s">
        <v>205</v>
      </c>
      <c r="F19" s="107">
        <v>22000</v>
      </c>
      <c r="G19" s="107">
        <v>20000</v>
      </c>
      <c r="H19" s="110" t="s">
        <v>206</v>
      </c>
      <c r="I19" s="109"/>
    </row>
    <row r="20" ht="35" customHeight="1" spans="1:9">
      <c r="A20" s="106">
        <v>18</v>
      </c>
      <c r="B20" s="112" t="s">
        <v>207</v>
      </c>
      <c r="C20" s="108" t="s">
        <v>208</v>
      </c>
      <c r="D20" s="112" t="s">
        <v>209</v>
      </c>
      <c r="E20" s="107" t="s">
        <v>210</v>
      </c>
      <c r="F20" s="107">
        <v>100000</v>
      </c>
      <c r="G20" s="107">
        <v>100000</v>
      </c>
      <c r="H20" s="116" t="s">
        <v>211</v>
      </c>
      <c r="I20" s="112" t="s">
        <v>169</v>
      </c>
    </row>
    <row r="21" ht="32" customHeight="1" spans="1:9">
      <c r="A21" s="106">
        <v>19</v>
      </c>
      <c r="B21" s="82" t="s">
        <v>212</v>
      </c>
      <c r="C21" s="117" t="s">
        <v>213</v>
      </c>
      <c r="D21" s="81" t="s">
        <v>214</v>
      </c>
      <c r="E21" s="82" t="s">
        <v>215</v>
      </c>
      <c r="F21" s="81">
        <v>50000</v>
      </c>
      <c r="G21" s="81">
        <v>50000</v>
      </c>
      <c r="H21" s="116" t="s">
        <v>216</v>
      </c>
      <c r="I21" s="113" t="s">
        <v>145</v>
      </c>
    </row>
    <row r="22" ht="48" customHeight="1" spans="1:9">
      <c r="A22" s="106">
        <v>20</v>
      </c>
      <c r="B22" s="107" t="s">
        <v>217</v>
      </c>
      <c r="C22" s="108" t="s">
        <v>218</v>
      </c>
      <c r="D22" s="155" t="s">
        <v>219</v>
      </c>
      <c r="E22" s="109" t="s">
        <v>220</v>
      </c>
      <c r="F22" s="107">
        <v>500000</v>
      </c>
      <c r="G22" s="107">
        <v>250000</v>
      </c>
      <c r="H22" s="110" t="s">
        <v>221</v>
      </c>
      <c r="I22" s="107"/>
    </row>
    <row r="23" ht="104" customHeight="1" spans="1:9">
      <c r="A23" s="106">
        <v>21</v>
      </c>
      <c r="B23" s="107" t="s">
        <v>217</v>
      </c>
      <c r="C23" s="108" t="s">
        <v>222</v>
      </c>
      <c r="D23" s="107" t="s">
        <v>223</v>
      </c>
      <c r="E23" s="109" t="s">
        <v>224</v>
      </c>
      <c r="F23" s="107">
        <v>100000</v>
      </c>
      <c r="G23" s="107">
        <v>0</v>
      </c>
      <c r="H23" s="110" t="s">
        <v>225</v>
      </c>
      <c r="I23" s="109" t="s">
        <v>226</v>
      </c>
    </row>
    <row r="24" ht="35" customHeight="1" spans="1:9">
      <c r="A24" s="106"/>
      <c r="B24" s="107"/>
      <c r="C24" s="108"/>
      <c r="D24" s="107"/>
      <c r="E24" s="107" t="s">
        <v>227</v>
      </c>
      <c r="F24" s="107">
        <v>1456875</v>
      </c>
      <c r="G24" s="107">
        <v>943125</v>
      </c>
      <c r="H24" s="110"/>
      <c r="I24" s="118"/>
    </row>
  </sheetData>
  <mergeCells count="1">
    <mergeCell ref="A1:I1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I3" sqref="I$1:I$1048576"/>
    </sheetView>
  </sheetViews>
  <sheetFormatPr defaultColWidth="9" defaultRowHeight="13.5" outlineLevelCol="7"/>
  <cols>
    <col min="1" max="1" width="4.75" customWidth="1"/>
    <col min="2" max="2" width="7.63333333333333" style="69" customWidth="1"/>
    <col min="3" max="3" width="12.8833333333333" style="69" customWidth="1"/>
    <col min="4" max="4" width="17" style="69" customWidth="1"/>
    <col min="5" max="5" width="28.3333333333333" style="69" customWidth="1"/>
    <col min="6" max="7" width="8.88333333333333" style="69" customWidth="1"/>
    <col min="8" max="8" width="21.75" style="69" customWidth="1"/>
  </cols>
  <sheetData>
    <row r="1" ht="30.95" customHeight="1" spans="1:8">
      <c r="A1" s="89" t="s">
        <v>228</v>
      </c>
      <c r="B1" s="90"/>
      <c r="C1" s="90"/>
      <c r="D1" s="90"/>
      <c r="E1" s="90"/>
      <c r="F1" s="90"/>
      <c r="G1" s="90"/>
      <c r="H1" s="90"/>
    </row>
    <row r="2" ht="18.75" spans="1:8">
      <c r="A2" s="91" t="s">
        <v>229</v>
      </c>
      <c r="B2" s="92"/>
      <c r="C2" s="92"/>
      <c r="D2" s="92"/>
      <c r="E2" s="92"/>
      <c r="F2" s="92"/>
      <c r="G2" s="92"/>
      <c r="H2" s="92"/>
    </row>
    <row r="3" ht="25.5" spans="1:8">
      <c r="A3" s="27" t="s">
        <v>1</v>
      </c>
      <c r="B3" s="27" t="s">
        <v>17</v>
      </c>
      <c r="C3" s="27" t="s">
        <v>18</v>
      </c>
      <c r="D3" s="27" t="s">
        <v>19</v>
      </c>
      <c r="E3" s="27" t="s">
        <v>21</v>
      </c>
      <c r="F3" s="27" t="s">
        <v>22</v>
      </c>
      <c r="G3" s="27" t="s">
        <v>66</v>
      </c>
      <c r="H3" s="27" t="s">
        <v>24</v>
      </c>
    </row>
    <row r="4" ht="79" customHeight="1" spans="1:8">
      <c r="A4" s="93">
        <v>1</v>
      </c>
      <c r="B4" s="93" t="s">
        <v>230</v>
      </c>
      <c r="C4" s="93" t="s">
        <v>231</v>
      </c>
      <c r="D4" s="93" t="s">
        <v>232</v>
      </c>
      <c r="E4" s="93" t="s">
        <v>233</v>
      </c>
      <c r="F4" s="94">
        <v>143110</v>
      </c>
      <c r="G4" s="94">
        <v>100000</v>
      </c>
      <c r="H4" s="156" t="s">
        <v>234</v>
      </c>
    </row>
    <row r="5" ht="39" customHeight="1" spans="1:8">
      <c r="A5" s="93">
        <v>2</v>
      </c>
      <c r="B5" s="93" t="s">
        <v>235</v>
      </c>
      <c r="C5" s="93" t="s">
        <v>236</v>
      </c>
      <c r="D5" s="93" t="s">
        <v>237</v>
      </c>
      <c r="E5" s="93" t="s">
        <v>238</v>
      </c>
      <c r="F5" s="93">
        <v>67500</v>
      </c>
      <c r="G5" s="93">
        <v>40000</v>
      </c>
      <c r="H5" s="156" t="s">
        <v>239</v>
      </c>
    </row>
    <row r="6" ht="39" customHeight="1" spans="1:8">
      <c r="A6" s="93">
        <v>3</v>
      </c>
      <c r="B6" s="93" t="s">
        <v>240</v>
      </c>
      <c r="C6" s="93" t="s">
        <v>241</v>
      </c>
      <c r="D6" s="93" t="s">
        <v>242</v>
      </c>
      <c r="E6" s="93" t="s">
        <v>243</v>
      </c>
      <c r="F6" s="93">
        <v>23100</v>
      </c>
      <c r="G6" s="93">
        <v>23100</v>
      </c>
      <c r="H6" s="156" t="s">
        <v>244</v>
      </c>
    </row>
    <row r="7" ht="39" customHeight="1" spans="1:8">
      <c r="A7" s="93">
        <v>4</v>
      </c>
      <c r="B7" s="93" t="s">
        <v>245</v>
      </c>
      <c r="C7" s="93" t="s">
        <v>246</v>
      </c>
      <c r="D7" s="93" t="s">
        <v>247</v>
      </c>
      <c r="E7" s="93" t="s">
        <v>248</v>
      </c>
      <c r="F7" s="93">
        <v>30000</v>
      </c>
      <c r="G7" s="93">
        <v>30000</v>
      </c>
      <c r="H7" s="156" t="s">
        <v>249</v>
      </c>
    </row>
    <row r="8" ht="39" customHeight="1" spans="1:8">
      <c r="A8" s="93">
        <v>5</v>
      </c>
      <c r="B8" s="93" t="s">
        <v>245</v>
      </c>
      <c r="C8" s="93" t="s">
        <v>246</v>
      </c>
      <c r="D8" s="93" t="s">
        <v>247</v>
      </c>
      <c r="E8" s="93" t="s">
        <v>250</v>
      </c>
      <c r="F8" s="93">
        <v>69842</v>
      </c>
      <c r="G8" s="93">
        <v>40000</v>
      </c>
      <c r="H8" s="156" t="s">
        <v>249</v>
      </c>
    </row>
    <row r="9" ht="39" customHeight="1" spans="1:8">
      <c r="A9" s="93">
        <v>6</v>
      </c>
      <c r="B9" s="93" t="s">
        <v>245</v>
      </c>
      <c r="C9" s="93" t="s">
        <v>251</v>
      </c>
      <c r="D9" s="93" t="s">
        <v>252</v>
      </c>
      <c r="E9" s="93" t="s">
        <v>253</v>
      </c>
      <c r="F9" s="93">
        <v>100000</v>
      </c>
      <c r="G9" s="93">
        <v>100000</v>
      </c>
      <c r="H9" s="156" t="s">
        <v>254</v>
      </c>
    </row>
    <row r="10" ht="39" customHeight="1" spans="1:8">
      <c r="A10" s="93"/>
      <c r="B10" s="93"/>
      <c r="C10" s="93"/>
      <c r="D10" s="93"/>
      <c r="E10" s="93"/>
      <c r="F10" s="93">
        <f>SUM(F4:F9)</f>
        <v>433552</v>
      </c>
      <c r="G10" s="93">
        <v>333100</v>
      </c>
      <c r="H10" s="93"/>
    </row>
    <row r="11" ht="24" customHeight="1" spans="1:8">
      <c r="A11" s="95" t="s">
        <v>255</v>
      </c>
      <c r="B11" s="96"/>
      <c r="C11" s="96"/>
      <c r="D11" s="96"/>
      <c r="E11" s="96"/>
      <c r="F11" s="96"/>
      <c r="G11" s="96"/>
      <c r="H11" s="96"/>
    </row>
  </sheetData>
  <mergeCells count="3">
    <mergeCell ref="A1:H1"/>
    <mergeCell ref="A2:H2"/>
    <mergeCell ref="A11:H11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I3" sqref="I$1:I$1048576"/>
    </sheetView>
  </sheetViews>
  <sheetFormatPr defaultColWidth="9" defaultRowHeight="13.5" outlineLevelCol="7"/>
  <cols>
    <col min="1" max="1" width="6.25" customWidth="1"/>
    <col min="2" max="2" width="7.38333333333333" customWidth="1"/>
    <col min="3" max="3" width="19.5" customWidth="1"/>
    <col min="4" max="4" width="14.8833333333333" customWidth="1"/>
    <col min="5" max="5" width="16.25" customWidth="1"/>
    <col min="6" max="6" width="14.1333333333333" customWidth="1"/>
    <col min="7" max="7" width="18.5583333333333" customWidth="1"/>
    <col min="8" max="8" width="22.75" customWidth="1"/>
  </cols>
  <sheetData>
    <row r="1" ht="37" customHeight="1" spans="1:8">
      <c r="A1" s="79" t="s">
        <v>228</v>
      </c>
      <c r="B1" s="79"/>
      <c r="C1" s="79"/>
      <c r="D1" s="79"/>
      <c r="E1" s="79"/>
      <c r="F1" s="79"/>
      <c r="G1" s="79"/>
      <c r="H1" s="79"/>
    </row>
    <row r="2" ht="22" customHeight="1" spans="1:8">
      <c r="A2" s="80" t="s">
        <v>256</v>
      </c>
      <c r="B2" s="80"/>
      <c r="C2" s="80"/>
      <c r="D2" s="80"/>
      <c r="E2" s="80"/>
      <c r="F2" s="80"/>
      <c r="G2" s="80"/>
      <c r="H2" s="80"/>
    </row>
    <row r="3" ht="45" customHeight="1" spans="1:8">
      <c r="A3" s="27" t="s">
        <v>1</v>
      </c>
      <c r="B3" s="27" t="s">
        <v>17</v>
      </c>
      <c r="C3" s="27" t="s">
        <v>18</v>
      </c>
      <c r="D3" s="27" t="s">
        <v>19</v>
      </c>
      <c r="E3" s="27" t="s">
        <v>21</v>
      </c>
      <c r="F3" s="27" t="s">
        <v>22</v>
      </c>
      <c r="G3" s="27" t="s">
        <v>66</v>
      </c>
      <c r="H3" s="27" t="s">
        <v>24</v>
      </c>
    </row>
    <row r="4" ht="30" customHeight="1" spans="1:8">
      <c r="A4" s="81">
        <v>1</v>
      </c>
      <c r="B4" s="82" t="s">
        <v>257</v>
      </c>
      <c r="C4" s="82" t="s">
        <v>258</v>
      </c>
      <c r="D4" s="83" t="s">
        <v>259</v>
      </c>
      <c r="E4" s="82" t="s">
        <v>260</v>
      </c>
      <c r="F4" s="81">
        <v>21000</v>
      </c>
      <c r="G4" s="81">
        <v>21000</v>
      </c>
      <c r="H4" s="157" t="s">
        <v>261</v>
      </c>
    </row>
    <row r="5" ht="30" customHeight="1" spans="1:8">
      <c r="A5" s="81">
        <v>2</v>
      </c>
      <c r="B5" s="82" t="s">
        <v>257</v>
      </c>
      <c r="C5" s="82" t="s">
        <v>262</v>
      </c>
      <c r="D5" s="83" t="s">
        <v>263</v>
      </c>
      <c r="E5" s="82" t="s">
        <v>264</v>
      </c>
      <c r="F5" s="81">
        <v>15000</v>
      </c>
      <c r="G5" s="81">
        <v>15000</v>
      </c>
      <c r="H5" s="157" t="s">
        <v>265</v>
      </c>
    </row>
    <row r="6" ht="30" customHeight="1" spans="1:8">
      <c r="A6" s="81">
        <v>3</v>
      </c>
      <c r="B6" s="82" t="s">
        <v>266</v>
      </c>
      <c r="C6" s="82" t="s">
        <v>267</v>
      </c>
      <c r="D6" s="83" t="s">
        <v>268</v>
      </c>
      <c r="E6" s="82" t="s">
        <v>269</v>
      </c>
      <c r="F6" s="81">
        <v>2550</v>
      </c>
      <c r="G6" s="81">
        <v>2550</v>
      </c>
      <c r="H6" s="157" t="s">
        <v>270</v>
      </c>
    </row>
    <row r="7" ht="30" customHeight="1" spans="1:8">
      <c r="A7" s="81">
        <v>4</v>
      </c>
      <c r="B7" s="82" t="s">
        <v>271</v>
      </c>
      <c r="C7" s="82" t="s">
        <v>272</v>
      </c>
      <c r="D7" s="83" t="s">
        <v>273</v>
      </c>
      <c r="E7" s="82" t="s">
        <v>274</v>
      </c>
      <c r="F7" s="81">
        <v>216000</v>
      </c>
      <c r="G7" s="81">
        <v>110000</v>
      </c>
      <c r="H7" s="157" t="s">
        <v>275</v>
      </c>
    </row>
    <row r="8" ht="84" customHeight="1" spans="1:8">
      <c r="A8" s="81">
        <v>5</v>
      </c>
      <c r="B8" s="84" t="s">
        <v>271</v>
      </c>
      <c r="C8" s="84" t="s">
        <v>276</v>
      </c>
      <c r="D8" s="85" t="s">
        <v>277</v>
      </c>
      <c r="E8" s="86" t="s">
        <v>278</v>
      </c>
      <c r="F8" s="81">
        <v>227800</v>
      </c>
      <c r="G8" s="81">
        <v>130000</v>
      </c>
      <c r="H8" s="157" t="s">
        <v>279</v>
      </c>
    </row>
    <row r="9" ht="30" customHeight="1" spans="1:8">
      <c r="A9" s="81"/>
      <c r="B9" s="87"/>
      <c r="C9" s="87"/>
      <c r="D9" s="87"/>
      <c r="E9" s="88"/>
      <c r="F9" s="81">
        <v>482350</v>
      </c>
      <c r="G9" s="81">
        <v>278550</v>
      </c>
      <c r="H9" s="81"/>
    </row>
  </sheetData>
  <mergeCells count="2">
    <mergeCell ref="A1:H1"/>
    <mergeCell ref="A2:H2"/>
  </mergeCells>
  <pageMargins left="0.75" right="0.75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13"/>
  <sheetViews>
    <sheetView workbookViewId="0">
      <selection activeCell="I1" sqref="I$1:I$1048576"/>
    </sheetView>
  </sheetViews>
  <sheetFormatPr defaultColWidth="9" defaultRowHeight="13.5"/>
  <cols>
    <col min="1" max="1" width="5" customWidth="1"/>
    <col min="2" max="2" width="6.33333333333333" style="69" customWidth="1"/>
    <col min="3" max="3" width="22" style="69" customWidth="1"/>
    <col min="4" max="4" width="12.5583333333333" style="69" customWidth="1"/>
    <col min="5" max="5" width="24.4166666666667" style="69" customWidth="1"/>
    <col min="6" max="7" width="8.44166666666667" style="69" customWidth="1"/>
    <col min="8" max="8" width="24.6916666666667" style="69" customWidth="1"/>
    <col min="9" max="9" width="4.10833333333333" style="69" customWidth="1"/>
  </cols>
  <sheetData>
    <row r="2" ht="24" spans="1:9">
      <c r="A2" s="70" t="s">
        <v>228</v>
      </c>
      <c r="B2" s="71"/>
      <c r="C2" s="71"/>
      <c r="D2" s="71"/>
      <c r="E2" s="71"/>
      <c r="F2" s="71"/>
      <c r="G2" s="71"/>
      <c r="H2" s="71"/>
      <c r="I2" s="71"/>
    </row>
    <row r="3" ht="19" customHeight="1" spans="1:8">
      <c r="A3" s="72" t="s">
        <v>9</v>
      </c>
      <c r="H3" s="69" t="s">
        <v>280</v>
      </c>
    </row>
    <row r="4" ht="29" customHeight="1" spans="1:9">
      <c r="A4" s="73" t="s">
        <v>1</v>
      </c>
      <c r="B4" s="73" t="s">
        <v>17</v>
      </c>
      <c r="C4" s="73" t="s">
        <v>18</v>
      </c>
      <c r="D4" s="73" t="s">
        <v>19</v>
      </c>
      <c r="E4" s="73" t="s">
        <v>21</v>
      </c>
      <c r="F4" s="73" t="s">
        <v>22</v>
      </c>
      <c r="G4" s="73" t="s">
        <v>66</v>
      </c>
      <c r="H4" s="73" t="s">
        <v>24</v>
      </c>
      <c r="I4" s="73" t="s">
        <v>134</v>
      </c>
    </row>
    <row r="5" ht="41" customHeight="1" spans="1:9">
      <c r="A5" s="73">
        <v>1</v>
      </c>
      <c r="B5" s="73" t="s">
        <v>281</v>
      </c>
      <c r="C5" s="73" t="s">
        <v>282</v>
      </c>
      <c r="D5" s="73" t="s">
        <v>283</v>
      </c>
      <c r="E5" s="73" t="s">
        <v>284</v>
      </c>
      <c r="F5" s="73">
        <v>175000</v>
      </c>
      <c r="G5" s="73">
        <v>100000</v>
      </c>
      <c r="H5" s="158" t="s">
        <v>285</v>
      </c>
      <c r="I5" s="73"/>
    </row>
    <row r="6" ht="41" customHeight="1" spans="1:9">
      <c r="A6" s="73">
        <v>2</v>
      </c>
      <c r="B6" s="73" t="s">
        <v>281</v>
      </c>
      <c r="C6" s="27" t="s">
        <v>286</v>
      </c>
      <c r="D6" s="73" t="s">
        <v>287</v>
      </c>
      <c r="E6" s="73" t="s">
        <v>288</v>
      </c>
      <c r="F6" s="73">
        <v>32500</v>
      </c>
      <c r="G6" s="73">
        <v>20000</v>
      </c>
      <c r="H6" s="158" t="s">
        <v>289</v>
      </c>
      <c r="I6" s="73"/>
    </row>
    <row r="7" ht="42" customHeight="1" spans="1:9">
      <c r="A7" s="73">
        <v>3</v>
      </c>
      <c r="B7" s="73" t="s">
        <v>290</v>
      </c>
      <c r="C7" s="27" t="s">
        <v>291</v>
      </c>
      <c r="D7" s="73" t="s">
        <v>292</v>
      </c>
      <c r="E7" s="73" t="s">
        <v>293</v>
      </c>
      <c r="F7" s="73">
        <v>104000</v>
      </c>
      <c r="G7" s="73">
        <v>104000</v>
      </c>
      <c r="H7" s="158" t="s">
        <v>294</v>
      </c>
      <c r="I7" s="73"/>
    </row>
    <row r="8" ht="41" customHeight="1" spans="1:9">
      <c r="A8" s="73">
        <v>4</v>
      </c>
      <c r="B8" s="73" t="s">
        <v>295</v>
      </c>
      <c r="C8" s="74" t="s">
        <v>296</v>
      </c>
      <c r="D8" s="73" t="s">
        <v>297</v>
      </c>
      <c r="E8" s="73" t="s">
        <v>298</v>
      </c>
      <c r="F8" s="73">
        <v>30000</v>
      </c>
      <c r="G8" s="73">
        <v>30000</v>
      </c>
      <c r="H8" s="158" t="s">
        <v>299</v>
      </c>
      <c r="I8" s="73"/>
    </row>
    <row r="9" ht="41" customHeight="1" spans="1:9">
      <c r="A9" s="73">
        <v>5</v>
      </c>
      <c r="B9" s="73" t="s">
        <v>300</v>
      </c>
      <c r="C9" s="27" t="s">
        <v>301</v>
      </c>
      <c r="D9" s="73" t="s">
        <v>302</v>
      </c>
      <c r="E9" s="73" t="s">
        <v>303</v>
      </c>
      <c r="F9" s="75">
        <v>1500</v>
      </c>
      <c r="G9" s="75">
        <v>1500</v>
      </c>
      <c r="H9" s="158" t="s">
        <v>304</v>
      </c>
      <c r="I9" s="73"/>
    </row>
    <row r="10" ht="41" customHeight="1" spans="1:9">
      <c r="A10" s="73">
        <v>6</v>
      </c>
      <c r="B10" s="73" t="s">
        <v>295</v>
      </c>
      <c r="C10" s="74" t="s">
        <v>305</v>
      </c>
      <c r="D10" s="73" t="s">
        <v>306</v>
      </c>
      <c r="E10" s="73" t="s">
        <v>307</v>
      </c>
      <c r="F10" s="73">
        <v>65000</v>
      </c>
      <c r="G10" s="73">
        <v>35000</v>
      </c>
      <c r="H10" s="158" t="s">
        <v>308</v>
      </c>
      <c r="I10" s="73"/>
    </row>
    <row r="11" ht="41" customHeight="1" spans="1:9">
      <c r="A11" s="73">
        <v>7</v>
      </c>
      <c r="B11" s="73" t="s">
        <v>295</v>
      </c>
      <c r="C11" s="27" t="s">
        <v>309</v>
      </c>
      <c r="D11" s="73" t="s">
        <v>310</v>
      </c>
      <c r="E11" s="73" t="s">
        <v>311</v>
      </c>
      <c r="F11" s="73">
        <v>120000</v>
      </c>
      <c r="G11" s="73">
        <v>0</v>
      </c>
      <c r="H11" s="158" t="s">
        <v>312</v>
      </c>
      <c r="I11" s="73"/>
    </row>
    <row r="12" ht="18" customHeight="1" spans="1:9">
      <c r="A12" s="76" t="s">
        <v>14</v>
      </c>
      <c r="B12" s="77"/>
      <c r="C12" s="77"/>
      <c r="D12" s="77"/>
      <c r="E12" s="78"/>
      <c r="F12" s="73">
        <f>SUM(F5:F11)</f>
        <v>528000</v>
      </c>
      <c r="G12" s="73">
        <v>290500</v>
      </c>
      <c r="H12" s="73"/>
      <c r="I12" s="73"/>
    </row>
    <row r="13" ht="23" customHeight="1" spans="3:6">
      <c r="C13" s="69" t="s">
        <v>313</v>
      </c>
      <c r="F13" s="69" t="s">
        <v>314</v>
      </c>
    </row>
  </sheetData>
  <mergeCells count="5">
    <mergeCell ref="A2:I2"/>
    <mergeCell ref="A3:B3"/>
    <mergeCell ref="H3:I3"/>
    <mergeCell ref="A12:E12"/>
    <mergeCell ref="F13:I13"/>
  </mergeCells>
  <pageMargins left="0.75" right="0.75" top="1" bottom="1" header="0.5" footer="0.5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I2" sqref="I$1:I$1048576"/>
    </sheetView>
  </sheetViews>
  <sheetFormatPr defaultColWidth="10" defaultRowHeight="14.25" outlineLevelCol="7"/>
  <cols>
    <col min="1" max="1" width="4.16666666666667" style="59" customWidth="1"/>
    <col min="2" max="2" width="7.10833333333333" style="42" customWidth="1"/>
    <col min="3" max="3" width="20.8166666666667" style="42" customWidth="1"/>
    <col min="4" max="4" width="14.8916666666667" style="42" customWidth="1"/>
    <col min="5" max="5" width="32.6666666666667" style="42" customWidth="1"/>
    <col min="6" max="7" width="9.30833333333333" style="42" customWidth="1"/>
    <col min="8" max="8" width="18.5583333333333" style="42" customWidth="1"/>
    <col min="9" max="16384" width="10" style="57"/>
  </cols>
  <sheetData>
    <row r="1" s="57" customFormat="1" ht="44" customHeight="1" spans="1:8">
      <c r="A1" s="60" t="s">
        <v>315</v>
      </c>
      <c r="B1" s="61"/>
      <c r="C1" s="61"/>
      <c r="D1" s="61"/>
      <c r="E1" s="61"/>
      <c r="F1" s="61"/>
      <c r="G1" s="61"/>
      <c r="H1" s="61"/>
    </row>
    <row r="2" s="57" customFormat="1" ht="33" customHeight="1" spans="1:8">
      <c r="A2" s="62" t="s">
        <v>1</v>
      </c>
      <c r="B2" s="63" t="s">
        <v>17</v>
      </c>
      <c r="C2" s="63" t="s">
        <v>18</v>
      </c>
      <c r="D2" s="63" t="s">
        <v>316</v>
      </c>
      <c r="E2" s="63" t="s">
        <v>21</v>
      </c>
      <c r="F2" s="63" t="s">
        <v>22</v>
      </c>
      <c r="G2" s="63" t="s">
        <v>66</v>
      </c>
      <c r="H2" s="63" t="s">
        <v>24</v>
      </c>
    </row>
    <row r="3" s="58" customFormat="1" ht="50" customHeight="1" spans="1:8">
      <c r="A3" s="64">
        <v>1</v>
      </c>
      <c r="B3" s="62" t="s">
        <v>317</v>
      </c>
      <c r="C3" s="62" t="s">
        <v>318</v>
      </c>
      <c r="D3" s="65" t="s">
        <v>319</v>
      </c>
      <c r="E3" s="62" t="s">
        <v>320</v>
      </c>
      <c r="F3" s="64">
        <v>184800</v>
      </c>
      <c r="G3" s="64">
        <v>100000</v>
      </c>
      <c r="H3" s="159" t="s">
        <v>321</v>
      </c>
    </row>
    <row r="4" s="57" customFormat="1" ht="59" customHeight="1" spans="1:8">
      <c r="A4" s="64">
        <v>2</v>
      </c>
      <c r="B4" s="63" t="s">
        <v>322</v>
      </c>
      <c r="C4" s="63" t="s">
        <v>323</v>
      </c>
      <c r="D4" s="65" t="s">
        <v>324</v>
      </c>
      <c r="E4" s="63" t="s">
        <v>325</v>
      </c>
      <c r="F4" s="65">
        <v>23750</v>
      </c>
      <c r="G4" s="65">
        <v>23750</v>
      </c>
      <c r="H4" s="160" t="s">
        <v>326</v>
      </c>
    </row>
    <row r="5" s="57" customFormat="1" ht="50" customHeight="1" spans="1:8">
      <c r="A5" s="64">
        <v>3</v>
      </c>
      <c r="B5" s="63" t="s">
        <v>322</v>
      </c>
      <c r="C5" s="63" t="s">
        <v>323</v>
      </c>
      <c r="D5" s="65" t="s">
        <v>324</v>
      </c>
      <c r="E5" s="63" t="s">
        <v>327</v>
      </c>
      <c r="F5" s="65">
        <v>3600</v>
      </c>
      <c r="G5" s="65">
        <v>3600</v>
      </c>
      <c r="H5" s="160" t="s">
        <v>326</v>
      </c>
    </row>
    <row r="6" s="57" customFormat="1" ht="50" customHeight="1" spans="1:8">
      <c r="A6" s="64">
        <v>5</v>
      </c>
      <c r="B6" s="63" t="s">
        <v>322</v>
      </c>
      <c r="C6" s="63" t="s">
        <v>328</v>
      </c>
      <c r="D6" s="65" t="s">
        <v>329</v>
      </c>
      <c r="E6" s="63" t="s">
        <v>330</v>
      </c>
      <c r="F6" s="65">
        <v>12000</v>
      </c>
      <c r="G6" s="65">
        <v>12000</v>
      </c>
      <c r="H6" s="160" t="s">
        <v>331</v>
      </c>
    </row>
    <row r="7" s="57" customFormat="1" ht="66" customHeight="1" spans="1:8">
      <c r="A7" s="64">
        <v>6</v>
      </c>
      <c r="B7" s="63" t="s">
        <v>322</v>
      </c>
      <c r="C7" s="63" t="s">
        <v>332</v>
      </c>
      <c r="D7" s="65" t="s">
        <v>333</v>
      </c>
      <c r="E7" s="63" t="s">
        <v>334</v>
      </c>
      <c r="F7" s="65">
        <v>47000</v>
      </c>
      <c r="G7" s="65">
        <v>30000</v>
      </c>
      <c r="H7" s="160" t="s">
        <v>335</v>
      </c>
    </row>
    <row r="8" s="57" customFormat="1" ht="50" customHeight="1" spans="1:8">
      <c r="A8" s="64">
        <v>7</v>
      </c>
      <c r="B8" s="63" t="s">
        <v>336</v>
      </c>
      <c r="C8" s="63" t="s">
        <v>337</v>
      </c>
      <c r="D8" s="65" t="s">
        <v>338</v>
      </c>
      <c r="E8" s="63" t="s">
        <v>339</v>
      </c>
      <c r="F8" s="65">
        <v>266000</v>
      </c>
      <c r="G8" s="65">
        <v>120000</v>
      </c>
      <c r="H8" s="160" t="s">
        <v>340</v>
      </c>
    </row>
    <row r="9" s="57" customFormat="1" ht="50" customHeight="1" spans="1:8">
      <c r="A9" s="64">
        <v>8</v>
      </c>
      <c r="B9" s="63" t="s">
        <v>336</v>
      </c>
      <c r="C9" s="63" t="s">
        <v>341</v>
      </c>
      <c r="D9" s="65" t="s">
        <v>342</v>
      </c>
      <c r="E9" s="63" t="s">
        <v>343</v>
      </c>
      <c r="F9" s="65">
        <v>9000</v>
      </c>
      <c r="G9" s="65">
        <v>9000</v>
      </c>
      <c r="H9" s="160" t="s">
        <v>344</v>
      </c>
    </row>
    <row r="10" s="57" customFormat="1" ht="50" customHeight="1" spans="1:8">
      <c r="A10" s="64">
        <v>9</v>
      </c>
      <c r="B10" s="63" t="s">
        <v>345</v>
      </c>
      <c r="C10" s="63" t="s">
        <v>346</v>
      </c>
      <c r="D10" s="65" t="s">
        <v>347</v>
      </c>
      <c r="E10" s="63" t="s">
        <v>348</v>
      </c>
      <c r="F10" s="65">
        <v>1250</v>
      </c>
      <c r="G10" s="65">
        <v>1250</v>
      </c>
      <c r="H10" s="160" t="s">
        <v>349</v>
      </c>
    </row>
    <row r="11" s="57" customFormat="1" ht="28" customHeight="1" spans="1:8">
      <c r="A11" s="64"/>
      <c r="B11" s="67"/>
      <c r="C11" s="67"/>
      <c r="D11" s="67"/>
      <c r="E11" s="68"/>
      <c r="F11" s="65">
        <f>SUM(F3:F10)</f>
        <v>547400</v>
      </c>
      <c r="G11" s="65">
        <v>299600</v>
      </c>
      <c r="H11" s="46"/>
    </row>
  </sheetData>
  <mergeCells count="1">
    <mergeCell ref="A1:H1"/>
  </mergeCells>
  <pageMargins left="0.75" right="0.75" top="1" bottom="1" header="0.5" footer="0.5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I3" sqref="I$1:I$1048576"/>
    </sheetView>
  </sheetViews>
  <sheetFormatPr defaultColWidth="10" defaultRowHeight="14.25"/>
  <cols>
    <col min="1" max="1" width="4.55833333333333" style="38" customWidth="1"/>
    <col min="2" max="2" width="6.55833333333333" style="38" customWidth="1"/>
    <col min="3" max="3" width="17" style="38" customWidth="1"/>
    <col min="4" max="4" width="15.775" style="38" customWidth="1"/>
    <col min="5" max="5" width="18.775" style="38" customWidth="1"/>
    <col min="6" max="7" width="12.225" style="39" customWidth="1"/>
    <col min="8" max="8" width="19.5583333333333" style="38" customWidth="1"/>
    <col min="9" max="9" width="11.25" style="37" customWidth="1"/>
    <col min="10" max="16384" width="10" style="37"/>
  </cols>
  <sheetData>
    <row r="1" s="37" customFormat="1" ht="37" customHeight="1" spans="1:8">
      <c r="A1" s="40" t="s">
        <v>228</v>
      </c>
      <c r="B1" s="40"/>
      <c r="C1" s="40"/>
      <c r="D1" s="40"/>
      <c r="E1" s="40"/>
      <c r="F1" s="41"/>
      <c r="G1" s="41"/>
      <c r="H1" s="40"/>
    </row>
    <row r="2" s="37" customFormat="1" ht="28" customHeight="1" spans="1:8">
      <c r="A2" s="42" t="s">
        <v>350</v>
      </c>
      <c r="B2" s="42"/>
      <c r="C2" s="42"/>
      <c r="D2" s="38"/>
      <c r="E2" s="38"/>
      <c r="F2" s="43" t="s">
        <v>351</v>
      </c>
      <c r="G2" s="43"/>
      <c r="H2" s="42"/>
    </row>
    <row r="3" s="37" customFormat="1" ht="46" customHeight="1" spans="1:9">
      <c r="A3" s="44" t="s">
        <v>1</v>
      </c>
      <c r="B3" s="44" t="s">
        <v>17</v>
      </c>
      <c r="C3" s="44" t="s">
        <v>18</v>
      </c>
      <c r="D3" s="44" t="s">
        <v>19</v>
      </c>
      <c r="E3" s="44" t="s">
        <v>21</v>
      </c>
      <c r="F3" s="45" t="s">
        <v>22</v>
      </c>
      <c r="G3" s="45" t="s">
        <v>66</v>
      </c>
      <c r="H3" s="44" t="s">
        <v>24</v>
      </c>
      <c r="I3" s="53" t="s">
        <v>134</v>
      </c>
    </row>
    <row r="4" s="37" customFormat="1" ht="59" customHeight="1" spans="1:9">
      <c r="A4" s="46">
        <v>1</v>
      </c>
      <c r="B4" s="46" t="s">
        <v>352</v>
      </c>
      <c r="C4" s="47" t="s">
        <v>353</v>
      </c>
      <c r="D4" s="46" t="s">
        <v>354</v>
      </c>
      <c r="E4" s="46" t="s">
        <v>355</v>
      </c>
      <c r="F4" s="48">
        <f>65*300</f>
        <v>19500</v>
      </c>
      <c r="G4" s="48">
        <v>19500</v>
      </c>
      <c r="H4" s="161" t="s">
        <v>356</v>
      </c>
      <c r="I4" s="54"/>
    </row>
    <row r="5" s="37" customFormat="1" ht="37" customHeight="1" spans="1:9">
      <c r="A5" s="46">
        <v>2</v>
      </c>
      <c r="B5" s="47" t="s">
        <v>357</v>
      </c>
      <c r="C5" s="47" t="s">
        <v>358</v>
      </c>
      <c r="D5" s="46" t="s">
        <v>359</v>
      </c>
      <c r="E5" s="47" t="s">
        <v>360</v>
      </c>
      <c r="F5" s="48">
        <f>190*300</f>
        <v>57000</v>
      </c>
      <c r="G5" s="48">
        <v>30000</v>
      </c>
      <c r="H5" s="161" t="s">
        <v>361</v>
      </c>
      <c r="I5" s="54"/>
    </row>
    <row r="6" s="37" customFormat="1" ht="49" customHeight="1" spans="1:9">
      <c r="A6" s="46">
        <v>3</v>
      </c>
      <c r="B6" s="47" t="s">
        <v>357</v>
      </c>
      <c r="C6" s="47" t="s">
        <v>362</v>
      </c>
      <c r="D6" s="46" t="s">
        <v>363</v>
      </c>
      <c r="E6" s="47" t="s">
        <v>364</v>
      </c>
      <c r="F6" s="48">
        <f>253*50</f>
        <v>12650</v>
      </c>
      <c r="G6" s="48">
        <v>12650</v>
      </c>
      <c r="H6" s="161" t="s">
        <v>365</v>
      </c>
      <c r="I6" s="54"/>
    </row>
    <row r="7" s="37" customFormat="1" ht="48" customHeight="1" spans="1:9">
      <c r="A7" s="46">
        <v>4</v>
      </c>
      <c r="B7" s="47" t="s">
        <v>357</v>
      </c>
      <c r="C7" s="47" t="s">
        <v>362</v>
      </c>
      <c r="D7" s="46" t="s">
        <v>363</v>
      </c>
      <c r="E7" s="47" t="s">
        <v>366</v>
      </c>
      <c r="F7" s="48">
        <f>120*200</f>
        <v>24000</v>
      </c>
      <c r="G7" s="48">
        <v>20000</v>
      </c>
      <c r="H7" s="161" t="s">
        <v>365</v>
      </c>
      <c r="I7" s="54"/>
    </row>
    <row r="8" s="37" customFormat="1" ht="71" customHeight="1" spans="1:9">
      <c r="A8" s="46">
        <v>5</v>
      </c>
      <c r="B8" s="47" t="s">
        <v>357</v>
      </c>
      <c r="C8" s="47" t="s">
        <v>367</v>
      </c>
      <c r="D8" s="46" t="s">
        <v>368</v>
      </c>
      <c r="E8" s="47" t="s">
        <v>369</v>
      </c>
      <c r="F8" s="48">
        <v>100000</v>
      </c>
      <c r="G8" s="48">
        <v>100000</v>
      </c>
      <c r="H8" s="161" t="s">
        <v>370</v>
      </c>
      <c r="I8" s="54"/>
    </row>
    <row r="9" s="37" customFormat="1" ht="57" customHeight="1" spans="1:9">
      <c r="A9" s="46">
        <v>6</v>
      </c>
      <c r="B9" s="47" t="s">
        <v>371</v>
      </c>
      <c r="C9" s="47" t="s">
        <v>372</v>
      </c>
      <c r="D9" s="46" t="s">
        <v>373</v>
      </c>
      <c r="E9" s="47" t="s">
        <v>374</v>
      </c>
      <c r="F9" s="48">
        <f>50*200</f>
        <v>10000</v>
      </c>
      <c r="G9" s="48">
        <v>10000</v>
      </c>
      <c r="H9" s="161" t="s">
        <v>375</v>
      </c>
      <c r="I9" s="54"/>
    </row>
    <row r="10" s="37" customFormat="1" ht="57" customHeight="1" spans="1:9">
      <c r="A10" s="46">
        <v>7</v>
      </c>
      <c r="B10" s="46" t="s">
        <v>376</v>
      </c>
      <c r="C10" s="47" t="s">
        <v>377</v>
      </c>
      <c r="D10" s="46" t="s">
        <v>378</v>
      </c>
      <c r="E10" s="46" t="s">
        <v>379</v>
      </c>
      <c r="F10" s="48">
        <v>30000</v>
      </c>
      <c r="G10" s="48">
        <v>30000</v>
      </c>
      <c r="H10" s="161" t="s">
        <v>380</v>
      </c>
      <c r="I10" s="54"/>
    </row>
    <row r="11" s="37" customFormat="1" ht="57" customHeight="1" spans="1:9">
      <c r="A11" s="46">
        <v>8</v>
      </c>
      <c r="B11" s="46" t="s">
        <v>376</v>
      </c>
      <c r="C11" s="47" t="s">
        <v>381</v>
      </c>
      <c r="D11" s="46" t="s">
        <v>382</v>
      </c>
      <c r="E11" s="46" t="s">
        <v>383</v>
      </c>
      <c r="F11" s="48">
        <f>30*300</f>
        <v>9000</v>
      </c>
      <c r="G11" s="48">
        <v>9000</v>
      </c>
      <c r="H11" s="161" t="s">
        <v>384</v>
      </c>
      <c r="I11" s="54"/>
    </row>
    <row r="12" s="37" customFormat="1" ht="108" customHeight="1" spans="1:9">
      <c r="A12" s="46">
        <v>9</v>
      </c>
      <c r="B12" s="46" t="s">
        <v>385</v>
      </c>
      <c r="C12" s="47" t="s">
        <v>386</v>
      </c>
      <c r="D12" s="46" t="s">
        <v>387</v>
      </c>
      <c r="E12" s="46" t="s">
        <v>388</v>
      </c>
      <c r="F12" s="48">
        <v>74000</v>
      </c>
      <c r="G12" s="48">
        <v>50000</v>
      </c>
      <c r="H12" s="161" t="s">
        <v>389</v>
      </c>
      <c r="I12" s="54"/>
    </row>
    <row r="13" s="37" customFormat="1" ht="57" customHeight="1" spans="1:9">
      <c r="A13" s="46">
        <v>10</v>
      </c>
      <c r="B13" s="46" t="s">
        <v>390</v>
      </c>
      <c r="C13" s="47" t="s">
        <v>391</v>
      </c>
      <c r="D13" s="46" t="s">
        <v>392</v>
      </c>
      <c r="E13" s="46" t="s">
        <v>393</v>
      </c>
      <c r="F13" s="48">
        <v>30000</v>
      </c>
      <c r="G13" s="48">
        <v>30000</v>
      </c>
      <c r="H13" s="161" t="s">
        <v>394</v>
      </c>
      <c r="I13" s="55" t="s">
        <v>395</v>
      </c>
    </row>
    <row r="14" s="37" customFormat="1" ht="57" customHeight="1" spans="1:9">
      <c r="A14" s="46">
        <v>11</v>
      </c>
      <c r="B14" s="46" t="s">
        <v>390</v>
      </c>
      <c r="C14" s="47" t="s">
        <v>396</v>
      </c>
      <c r="D14" s="46" t="s">
        <v>397</v>
      </c>
      <c r="E14" s="46" t="s">
        <v>398</v>
      </c>
      <c r="F14" s="48">
        <f>150*300</f>
        <v>45000</v>
      </c>
      <c r="G14" s="48">
        <v>20000</v>
      </c>
      <c r="H14" s="161" t="s">
        <v>399</v>
      </c>
      <c r="I14" s="55"/>
    </row>
    <row r="15" s="37" customFormat="1" ht="57" customHeight="1" spans="1:9">
      <c r="A15" s="46">
        <v>12</v>
      </c>
      <c r="B15" s="46" t="s">
        <v>390</v>
      </c>
      <c r="C15" s="47" t="s">
        <v>400</v>
      </c>
      <c r="D15" s="46" t="s">
        <v>401</v>
      </c>
      <c r="E15" s="46" t="s">
        <v>402</v>
      </c>
      <c r="F15" s="48">
        <f>260*300</f>
        <v>78000</v>
      </c>
      <c r="G15" s="48">
        <v>50000</v>
      </c>
      <c r="H15" s="161" t="s">
        <v>403</v>
      </c>
      <c r="I15" s="56"/>
    </row>
    <row r="16" s="37" customFormat="1" ht="57" customHeight="1" spans="1:9">
      <c r="A16" s="46">
        <v>13</v>
      </c>
      <c r="B16" s="46" t="s">
        <v>404</v>
      </c>
      <c r="C16" s="47" t="s">
        <v>405</v>
      </c>
      <c r="D16" s="46" t="s">
        <v>406</v>
      </c>
      <c r="E16" s="46" t="s">
        <v>407</v>
      </c>
      <c r="F16" s="48">
        <v>50000</v>
      </c>
      <c r="G16" s="48">
        <v>50000</v>
      </c>
      <c r="H16" s="161" t="s">
        <v>408</v>
      </c>
      <c r="I16" s="54"/>
    </row>
    <row r="17" s="37" customFormat="1" ht="37" customHeight="1" spans="1:9">
      <c r="A17" s="46">
        <v>14</v>
      </c>
      <c r="B17" s="47" t="s">
        <v>357</v>
      </c>
      <c r="C17" s="47" t="s">
        <v>409</v>
      </c>
      <c r="D17" s="46" t="s">
        <v>410</v>
      </c>
      <c r="E17" s="47" t="s">
        <v>411</v>
      </c>
      <c r="F17" s="48">
        <v>300</v>
      </c>
      <c r="G17" s="48">
        <v>300</v>
      </c>
      <c r="H17" s="46" t="s">
        <v>412</v>
      </c>
      <c r="I17" s="54"/>
    </row>
    <row r="18" s="37" customFormat="1" ht="37" customHeight="1" spans="1:9">
      <c r="A18" s="46">
        <v>15</v>
      </c>
      <c r="B18" s="47" t="s">
        <v>357</v>
      </c>
      <c r="C18" s="47" t="s">
        <v>413</v>
      </c>
      <c r="D18" s="46" t="s">
        <v>414</v>
      </c>
      <c r="E18" s="47" t="s">
        <v>411</v>
      </c>
      <c r="F18" s="48">
        <v>300</v>
      </c>
      <c r="G18" s="48">
        <v>300</v>
      </c>
      <c r="H18" s="161" t="s">
        <v>415</v>
      </c>
      <c r="I18" s="54"/>
    </row>
    <row r="19" s="37" customFormat="1" ht="37" customHeight="1" spans="1:9">
      <c r="A19" s="46">
        <v>16</v>
      </c>
      <c r="B19" s="47" t="s">
        <v>357</v>
      </c>
      <c r="C19" s="47" t="s">
        <v>416</v>
      </c>
      <c r="D19" s="161" t="s">
        <v>417</v>
      </c>
      <c r="E19" s="47" t="s">
        <v>411</v>
      </c>
      <c r="F19" s="48">
        <v>300</v>
      </c>
      <c r="G19" s="48">
        <v>300</v>
      </c>
      <c r="H19" s="161" t="s">
        <v>418</v>
      </c>
      <c r="I19" s="54"/>
    </row>
    <row r="20" s="37" customFormat="1" ht="37" customHeight="1" spans="1:9">
      <c r="A20" s="46">
        <v>17</v>
      </c>
      <c r="B20" s="47" t="s">
        <v>357</v>
      </c>
      <c r="C20" s="47" t="s">
        <v>419</v>
      </c>
      <c r="D20" s="161" t="s">
        <v>420</v>
      </c>
      <c r="E20" s="47" t="s">
        <v>411</v>
      </c>
      <c r="F20" s="48">
        <v>300</v>
      </c>
      <c r="G20" s="48">
        <v>300</v>
      </c>
      <c r="H20" s="161" t="s">
        <v>421</v>
      </c>
      <c r="I20" s="54"/>
    </row>
    <row r="21" s="37" customFormat="1" ht="37" customHeight="1" spans="1:9">
      <c r="A21" s="46">
        <v>18</v>
      </c>
      <c r="B21" s="47" t="s">
        <v>357</v>
      </c>
      <c r="C21" s="47" t="s">
        <v>422</v>
      </c>
      <c r="D21" s="46" t="s">
        <v>423</v>
      </c>
      <c r="E21" s="47" t="s">
        <v>411</v>
      </c>
      <c r="F21" s="48">
        <v>300</v>
      </c>
      <c r="G21" s="48">
        <v>300</v>
      </c>
      <c r="H21" s="161" t="s">
        <v>424</v>
      </c>
      <c r="I21" s="54"/>
    </row>
    <row r="22" s="37" customFormat="1" ht="32" customHeight="1" spans="1:9">
      <c r="A22" s="46"/>
      <c r="B22" s="49" t="s">
        <v>14</v>
      </c>
      <c r="C22" s="50"/>
      <c r="D22" s="51"/>
      <c r="E22" s="52"/>
      <c r="F22" s="45">
        <f>SUM(F4:F21)</f>
        <v>540650</v>
      </c>
      <c r="G22" s="45">
        <v>432650</v>
      </c>
      <c r="H22" s="52"/>
      <c r="I22" s="54"/>
    </row>
  </sheetData>
  <mergeCells count="5">
    <mergeCell ref="A1:I1"/>
    <mergeCell ref="A2:C2"/>
    <mergeCell ref="F2:H2"/>
    <mergeCell ref="B22:D22"/>
    <mergeCell ref="I13:I1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汇总</vt:lpstr>
      <vt:lpstr>城关镇</vt:lpstr>
      <vt:lpstr>平梁镇</vt:lpstr>
      <vt:lpstr>涧池镇</vt:lpstr>
      <vt:lpstr>蒲溪镇</vt:lpstr>
      <vt:lpstr>双河口镇</vt:lpstr>
      <vt:lpstr>双乳镇</vt:lpstr>
      <vt:lpstr>观音河镇</vt:lpstr>
      <vt:lpstr>铁佛寺镇</vt:lpstr>
      <vt:lpstr>汉阳镇</vt:lpstr>
      <vt:lpstr>漩涡镇</vt:lpstr>
      <vt:lpstr>漩涡东河村20户庭院经济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2023-01-04T08:18:00Z</dcterms:created>
  <dcterms:modified xsi:type="dcterms:W3CDTF">2023-03-13T09:36:18Z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3E27ED29FC824D9EA58DA6468419D589</vt:lpwstr>
  </property>
  <property fmtid="{D5CDD505-2E9C-101B-9397-08002B2CF9AE}" pid="3" name="KSOProductBuildVer">
    <vt:lpwstr>2052-11.1.0.13703</vt:lpwstr>
  </property>
</Properties>
</file>