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 tabRatio="853" activeTab="2"/>
  </bookViews>
  <sheets>
    <sheet name="预算收支总表" sheetId="1" r:id="rId1"/>
    <sheet name="收入" sheetId="2" r:id="rId2"/>
    <sheet name="支出汇总" sheetId="3" r:id="rId3"/>
    <sheet name="基金收支表 " sheetId="4" r:id="rId4"/>
  </sheets>
  <externalReferences>
    <externalReference r:id="rId5"/>
    <externalReference r:id="rId6"/>
    <externalReference r:id="rId7"/>
  </externalReferences>
  <definedNames>
    <definedName name="_xlnm.Print_Area" localSheetId="0">预算收支总表!$A$1:$D$23</definedName>
    <definedName name="_xlnm.Print_Area" localSheetId="2">支出汇总!$A$1:$D$31</definedName>
    <definedName name="_xlnm.Print_Area" localSheetId="3">'基金收支表 '!$A$1:$D$23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<sst xmlns="http://schemas.openxmlformats.org/spreadsheetml/2006/main" count="113" uniqueCount="98">
  <si>
    <t>城关镇2024年财政收入支出预算总表（一）</t>
  </si>
  <si>
    <r>
      <rPr>
        <b/>
        <sz val="11"/>
        <rFont val="仿宋_GB2312"/>
        <charset val="0"/>
      </rPr>
      <t xml:space="preserve"> </t>
    </r>
    <r>
      <rPr>
        <b/>
        <sz val="11"/>
        <rFont val="仿宋_GB2312"/>
        <charset val="134"/>
      </rPr>
      <t>城关镇人民政府</t>
    </r>
  </si>
  <si>
    <t xml:space="preserve">单位：元              </t>
  </si>
  <si>
    <t>收 入 项 目</t>
  </si>
  <si>
    <t>预算数</t>
  </si>
  <si>
    <t xml:space="preserve">  支出项目（经济分类）</t>
  </si>
  <si>
    <t>一、本级收入</t>
  </si>
  <si>
    <t>一、预算内一般支出</t>
  </si>
  <si>
    <t xml:space="preserve">  1、烟叶特产税</t>
  </si>
  <si>
    <t xml:space="preserve"> （一）工资福利支出</t>
  </si>
  <si>
    <t xml:space="preserve">  2、契税</t>
  </si>
  <si>
    <t xml:space="preserve"> （二）对个人和家庭补助支出</t>
  </si>
  <si>
    <t xml:space="preserve">  3、耕地占用税</t>
  </si>
  <si>
    <t xml:space="preserve"> （三）商品和服务支出</t>
  </si>
  <si>
    <t xml:space="preserve">  4、行政性收费收入</t>
  </si>
  <si>
    <t xml:space="preserve"> （四）重点工作、专项事业支出</t>
  </si>
  <si>
    <t xml:space="preserve">  5、罚没收入</t>
  </si>
  <si>
    <t xml:space="preserve"> （五）村级支出</t>
  </si>
  <si>
    <t>二、上级补助收入</t>
  </si>
  <si>
    <t xml:space="preserve">   体制补助</t>
  </si>
  <si>
    <t>三、专项补助</t>
  </si>
  <si>
    <t>四、动用上年结余</t>
  </si>
  <si>
    <t>二、预备费</t>
  </si>
  <si>
    <t>收入总计</t>
  </si>
  <si>
    <t>支出总计</t>
  </si>
  <si>
    <t>城关镇2024年本级收入任务总表（二）</t>
  </si>
  <si>
    <t>单位：元</t>
  </si>
  <si>
    <t>单  位</t>
  </si>
  <si>
    <t>耕地     占用税</t>
  </si>
  <si>
    <t>契税</t>
  </si>
  <si>
    <t>罚没收入</t>
  </si>
  <si>
    <t>行政性收费</t>
  </si>
  <si>
    <t>合计</t>
  </si>
  <si>
    <t>备注</t>
  </si>
  <si>
    <t>财政所</t>
  </si>
  <si>
    <t>经济发展办公室</t>
  </si>
  <si>
    <t>合  计</t>
  </si>
  <si>
    <t>城关镇2024年镇属单位支出预算总表（三）</t>
  </si>
  <si>
    <t>单位名称（签章）：汉阴县城关镇人民政府</t>
  </si>
  <si>
    <t xml:space="preserve">                                单位：元</t>
  </si>
  <si>
    <r>
      <rPr>
        <sz val="10"/>
        <rFont val="宋体"/>
        <charset val="134"/>
      </rPr>
      <t>项</t>
    </r>
    <r>
      <rPr>
        <sz val="10"/>
        <rFont val="Times New Roman"/>
        <charset val="0"/>
      </rPr>
      <t xml:space="preserve">       </t>
    </r>
    <r>
      <rPr>
        <sz val="10"/>
        <rFont val="宋体"/>
        <charset val="134"/>
      </rPr>
      <t>目</t>
    </r>
  </si>
  <si>
    <t>年初预算数</t>
  </si>
  <si>
    <t>一、工资福利支出（附工资表）</t>
  </si>
  <si>
    <t>四、重点工作、专项事业支出</t>
  </si>
  <si>
    <r>
      <rPr>
        <sz val="10"/>
        <rFont val="Times New Roman"/>
        <charset val="0"/>
      </rPr>
      <t xml:space="preserve">     1</t>
    </r>
    <r>
      <rPr>
        <sz val="10"/>
        <rFont val="宋体"/>
        <charset val="134"/>
      </rPr>
      <t>、在职人员工资</t>
    </r>
  </si>
  <si>
    <t xml:space="preserve">        1、党建、人大、工青妇支出</t>
  </si>
  <si>
    <r>
      <rPr>
        <sz val="10"/>
        <rFont val="Times New Roman"/>
        <charset val="0"/>
      </rPr>
      <t xml:space="preserve">     2</t>
    </r>
    <r>
      <rPr>
        <sz val="10"/>
        <rFont val="宋体"/>
        <charset val="134"/>
      </rPr>
      <t>、奖励工资（</t>
    </r>
    <r>
      <rPr>
        <sz val="10"/>
        <rFont val="Times New Roman"/>
        <charset val="0"/>
      </rPr>
      <t>13</t>
    </r>
    <r>
      <rPr>
        <sz val="10"/>
        <rFont val="宋体"/>
        <charset val="134"/>
      </rPr>
      <t>月工资）</t>
    </r>
  </si>
  <si>
    <t xml:space="preserve">         2、综治、普法、一案一补、社区矫正</t>
  </si>
  <si>
    <r>
      <rPr>
        <sz val="10"/>
        <rFont val="Times New Roman"/>
        <charset val="0"/>
      </rPr>
      <t xml:space="preserve">     3</t>
    </r>
    <r>
      <rPr>
        <sz val="10"/>
        <rFont val="宋体"/>
        <charset val="134"/>
      </rPr>
      <t>、其它岗位津贴（纪检信访津贴</t>
    </r>
    <r>
      <rPr>
        <sz val="1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</si>
  <si>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 xml:space="preserve">         3</t>
    </r>
    <r>
      <rPr>
        <sz val="10"/>
        <color rgb="FF000000"/>
        <rFont val="宋体"/>
        <charset val="0"/>
      </rPr>
      <t>、纪检办案专项支出</t>
    </r>
  </si>
  <si>
    <r>
      <rPr>
        <sz val="10"/>
        <rFont val="Times New Roman"/>
        <charset val="0"/>
      </rPr>
      <t xml:space="preserve">     4</t>
    </r>
    <r>
      <rPr>
        <sz val="10"/>
        <rFont val="宋体"/>
        <charset val="134"/>
      </rPr>
      <t>、一次性津补贴</t>
    </r>
  </si>
  <si>
    <t xml:space="preserve">         4、安全生产、道路养护、国土规划支出</t>
  </si>
  <si>
    <r>
      <rPr>
        <sz val="10"/>
        <rFont val="Times New Roman"/>
        <charset val="0"/>
      </rPr>
      <t xml:space="preserve">     5</t>
    </r>
    <r>
      <rPr>
        <sz val="10"/>
        <rFont val="宋体"/>
        <charset val="134"/>
      </rPr>
      <t>、公务交通补贴（按照县批复人员核算）</t>
    </r>
  </si>
  <si>
    <t xml:space="preserve">         5、食品药品安全、市场监督管理支出</t>
  </si>
  <si>
    <r>
      <rPr>
        <sz val="10"/>
        <rFont val="Times New Roman"/>
        <charset val="0"/>
      </rPr>
      <t xml:space="preserve">     6</t>
    </r>
    <r>
      <rPr>
        <sz val="10"/>
        <rFont val="宋体"/>
        <charset val="134"/>
      </rPr>
      <t>、其他人员工资（附工资表）</t>
    </r>
  </si>
  <si>
    <t xml:space="preserve">         6、衔接资金支出</t>
  </si>
  <si>
    <t>二、对个人和家庭的补助</t>
  </si>
  <si>
    <t xml:space="preserve">         7、农、林、水等支出</t>
  </si>
  <si>
    <r>
      <rPr>
        <sz val="10"/>
        <rFont val="Times New Roman"/>
        <charset val="0"/>
      </rPr>
      <t xml:space="preserve">     1</t>
    </r>
    <r>
      <rPr>
        <sz val="10"/>
        <rFont val="宋体"/>
        <charset val="134"/>
      </rPr>
      <t>、退休人员生活费（附工资表）</t>
    </r>
  </si>
  <si>
    <t xml:space="preserve">         8、统计、专项普查支出</t>
  </si>
  <si>
    <r>
      <rPr>
        <sz val="10"/>
        <rFont val="Times New Roman"/>
        <charset val="0"/>
      </rPr>
      <t xml:space="preserve">     2</t>
    </r>
    <r>
      <rPr>
        <sz val="10"/>
        <rFont val="宋体"/>
        <charset val="0"/>
      </rPr>
      <t>、退休人员一次性津补贴</t>
    </r>
  </si>
  <si>
    <t xml:space="preserve">         9、宣传文化支出</t>
  </si>
  <si>
    <t>三、商品和服务支出</t>
  </si>
  <si>
    <r>
      <rPr>
        <sz val="10"/>
        <color rgb="FF000000"/>
        <rFont val="Times New Roman"/>
        <charset val="0"/>
      </rPr>
      <t xml:space="preserve">        10</t>
    </r>
    <r>
      <rPr>
        <sz val="10"/>
        <color rgb="FF000000"/>
        <rFont val="宋体"/>
        <charset val="0"/>
      </rPr>
      <t>、医疗卫生支出</t>
    </r>
  </si>
  <si>
    <t xml:space="preserve"> 1、办公费（在职在岗3000/人/年）</t>
  </si>
  <si>
    <t xml:space="preserve">        11、工会支出</t>
  </si>
  <si>
    <t xml:space="preserve"> 2、公务接待费</t>
  </si>
  <si>
    <t xml:space="preserve">        12、低保、五保、定补、老龄、残疾人等支出</t>
  </si>
  <si>
    <t xml:space="preserve"> 3、公车运行维护费</t>
  </si>
  <si>
    <t xml:space="preserve">        13、养老保险、合疗、技能培训社保等支出</t>
  </si>
  <si>
    <t xml:space="preserve"> 4、会议费</t>
  </si>
  <si>
    <t xml:space="preserve">        14、环境卫生整治、保持，生态环境保护支出</t>
  </si>
  <si>
    <t xml:space="preserve"> 5、培训费</t>
  </si>
  <si>
    <t xml:space="preserve">        15、村级财务审计支出</t>
  </si>
  <si>
    <t xml:space="preserve"> 6、采购购置费</t>
  </si>
  <si>
    <t xml:space="preserve">        16、离职村干部补助</t>
  </si>
  <si>
    <t xml:space="preserve"> 7、水电费</t>
  </si>
  <si>
    <t xml:space="preserve">        17、武装征兵宣传</t>
  </si>
  <si>
    <t xml:space="preserve"> 8、维修（护）费</t>
  </si>
  <si>
    <r>
      <rPr>
        <sz val="10"/>
        <color rgb="FF000000"/>
        <rFont val="Times New Roman"/>
        <charset val="0"/>
      </rPr>
      <t xml:space="preserve">        18</t>
    </r>
    <r>
      <rPr>
        <sz val="10"/>
        <color rgb="FF000000"/>
        <rFont val="宋体"/>
        <charset val="0"/>
      </rPr>
      <t>、项目勘察、设计费、招标代理、监理、评审</t>
    </r>
  </si>
  <si>
    <t xml:space="preserve"> 9、网络、电话</t>
  </si>
  <si>
    <r>
      <rPr>
        <sz val="10"/>
        <color rgb="FF000000"/>
        <rFont val="Times New Roman"/>
        <charset val="0"/>
      </rPr>
      <t xml:space="preserve">        19</t>
    </r>
    <r>
      <rPr>
        <sz val="10"/>
        <color rgb="FF000000"/>
        <rFont val="宋体"/>
        <charset val="0"/>
      </rPr>
      <t>、预留资金</t>
    </r>
  </si>
  <si>
    <t>10、印刷费</t>
  </si>
  <si>
    <t>11、差旅费</t>
  </si>
  <si>
    <t>12、劳务费（含临时人员工资）</t>
  </si>
  <si>
    <t>五、村级支出</t>
  </si>
  <si>
    <t>13、纪检津贴</t>
  </si>
  <si>
    <t xml:space="preserve">        1、镇解决村特殊问题</t>
  </si>
  <si>
    <r>
      <rPr>
        <sz val="10"/>
        <color rgb="FF000000"/>
        <rFont val="Times New Roman"/>
        <charset val="0"/>
      </rPr>
      <t xml:space="preserve">        2</t>
    </r>
    <r>
      <rPr>
        <sz val="10"/>
        <color rgb="FF000000"/>
        <rFont val="宋体"/>
        <charset val="0"/>
      </rPr>
      <t>、国有资本经营支出</t>
    </r>
  </si>
  <si>
    <t xml:space="preserve">        3、村级组织支出（县预算数）</t>
  </si>
  <si>
    <t>城关镇2024年政府性基金收入支出预算总表（四）</t>
  </si>
  <si>
    <t>一、政府性基金收入</t>
  </si>
  <si>
    <t>一、政府性基金支出</t>
  </si>
  <si>
    <t xml:space="preserve">   太平片区二期棚改项目安置资金</t>
  </si>
  <si>
    <t xml:space="preserve">   东南村土地收益</t>
  </si>
  <si>
    <t xml:space="preserve">   双星村六组安置资金</t>
  </si>
  <si>
    <t>二、上年结余</t>
  </si>
  <si>
    <t>二、年末结余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</si>
</sst>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22"/>
      <name val="黑体"/>
      <charset val="134"/>
    </font>
    <font>
      <b/>
      <sz val="11"/>
      <name val="仿宋_GB2312"/>
      <charset val="0"/>
    </font>
    <font>
      <b/>
      <sz val="11"/>
      <name val="仿宋_GB2312"/>
      <charset val="134"/>
    </font>
    <font>
      <b/>
      <sz val="11"/>
      <name val="仿宋"/>
      <charset val="134"/>
    </font>
    <font>
      <b/>
      <sz val="12"/>
      <name val="仿宋"/>
      <charset val="134"/>
    </font>
    <font>
      <b/>
      <sz val="11"/>
      <color indexed="8"/>
      <name val="仿宋"/>
      <charset val="134"/>
    </font>
    <font>
      <b/>
      <sz val="12"/>
      <color indexed="8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name val="Times New Roman"/>
      <charset val="0"/>
    </font>
    <font>
      <sz val="10"/>
      <color indexed="8"/>
      <name val="Times New Roman"/>
      <charset val="0"/>
    </font>
    <font>
      <sz val="10"/>
      <color rgb="FF000000"/>
      <name val="Times New Roman"/>
      <charset val="0"/>
    </font>
    <font>
      <b/>
      <sz val="12"/>
      <color indexed="10"/>
      <name val="宋体"/>
      <charset val="134"/>
    </font>
    <font>
      <b/>
      <sz val="12"/>
      <name val="仿宋_GB2312"/>
      <charset val="134"/>
    </font>
    <font>
      <b/>
      <sz val="12"/>
      <color indexed="8"/>
      <name val="仿宋_GB2312"/>
      <charset val="134"/>
    </font>
    <font>
      <b/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0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20" applyNumberFormat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4" borderId="20" applyNumberFormat="0" applyAlignment="0" applyProtection="0">
      <alignment vertical="center"/>
    </xf>
    <xf numFmtId="0" fontId="33" fillId="5" borderId="22" applyNumberFormat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4" fontId="5" fillId="0" borderId="0" xfId="0" applyNumberFormat="1" applyFont="1" applyFill="1" applyAlignment="1">
      <alignment horizontal="center" vertical="center"/>
    </xf>
    <xf numFmtId="14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176" fontId="6" fillId="0" borderId="6" xfId="49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/>
    </xf>
    <xf numFmtId="176" fontId="6" fillId="0" borderId="6" xfId="5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/>
    </xf>
    <xf numFmtId="177" fontId="14" fillId="0" borderId="13" xfId="0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177" fontId="14" fillId="0" borderId="5" xfId="0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7" fillId="0" borderId="5" xfId="0" applyFont="1" applyFill="1" applyBorder="1" applyAlignment="1"/>
    <xf numFmtId="0" fontId="1" fillId="0" borderId="5" xfId="0" applyFont="1" applyFill="1" applyBorder="1" applyAlignment="1"/>
    <xf numFmtId="0" fontId="14" fillId="0" borderId="5" xfId="0" applyFont="1" applyFill="1" applyBorder="1" applyAlignment="1">
      <alignment vertical="center"/>
    </xf>
    <xf numFmtId="0" fontId="12" fillId="0" borderId="5" xfId="0" applyFont="1" applyFill="1" applyBorder="1" applyAlignment="1"/>
    <xf numFmtId="0" fontId="14" fillId="0" borderId="5" xfId="0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51" applyFont="1" applyAlignment="1">
      <alignment horizontal="center" vertical="center"/>
    </xf>
    <xf numFmtId="57" fontId="2" fillId="0" borderId="0" xfId="51" applyNumberFormat="1" applyFont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2" xfId="51" applyFont="1" applyFill="1" applyBorder="1" applyAlignment="1">
      <alignment horizontal="center" vertical="center" wrapText="1"/>
    </xf>
    <xf numFmtId="0" fontId="20" fillId="0" borderId="15" xfId="51" applyFont="1" applyFill="1" applyBorder="1" applyAlignment="1">
      <alignment horizontal="center" vertical="center" wrapText="1"/>
    </xf>
    <xf numFmtId="0" fontId="20" fillId="0" borderId="2" xfId="51" applyFont="1" applyBorder="1" applyAlignment="1">
      <alignment horizontal="center" vertical="center" wrapText="1"/>
    </xf>
    <xf numFmtId="0" fontId="20" fillId="0" borderId="3" xfId="51" applyFont="1" applyFill="1" applyBorder="1" applyAlignment="1">
      <alignment horizontal="center" vertical="center" wrapText="1"/>
    </xf>
    <xf numFmtId="0" fontId="21" fillId="0" borderId="4" xfId="5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177" fontId="21" fillId="0" borderId="13" xfId="51" applyNumberFormat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177" fontId="21" fillId="0" borderId="5" xfId="51" applyNumberFormat="1" applyFont="1" applyBorder="1" applyAlignment="1">
      <alignment horizontal="right" vertical="center"/>
    </xf>
    <xf numFmtId="0" fontId="19" fillId="0" borderId="6" xfId="0" applyFont="1" applyFill="1" applyBorder="1" applyAlignment="1">
      <alignment horizontal="center" vertical="center"/>
    </xf>
    <xf numFmtId="177" fontId="21" fillId="0" borderId="5" xfId="51" applyNumberFormat="1" applyFont="1" applyFill="1" applyBorder="1" applyAlignment="1">
      <alignment horizontal="right" vertical="center"/>
    </xf>
    <xf numFmtId="177" fontId="5" fillId="0" borderId="16" xfId="0" applyNumberFormat="1" applyFont="1" applyFill="1" applyBorder="1" applyAlignment="1">
      <alignment horizontal="right" vertical="center"/>
    </xf>
    <xf numFmtId="0" fontId="21" fillId="0" borderId="8" xfId="51" applyFont="1" applyBorder="1" applyAlignment="1">
      <alignment horizontal="center" vertical="center"/>
    </xf>
    <xf numFmtId="177" fontId="21" fillId="0" borderId="9" xfId="51" applyNumberFormat="1" applyFont="1" applyBorder="1" applyAlignment="1">
      <alignment horizontal="right" vertical="center"/>
    </xf>
    <xf numFmtId="0" fontId="19" fillId="0" borderId="10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10" xfId="50"/>
    <cellStyle name="常规_Sheet1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20869;\&#25105;&#30340;&#25991;&#26723;1\2024\2024&#24180;&#21021;&#39044;&#31639;\2024&#38215;&#23646;&#21508;&#21333;&#20301;&#39044;&#31639;\&#21508;&#21333;&#20301;%20%20&#24180;&#21021;&#25253;&#34920;\2-2024&#24180;&#25903;&#20986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20869;\&#25105;&#30340;&#25991;&#26723;1\2024\2024&#24180;&#21021;&#39044;&#31639;\2024&#38215;&#23646;&#21508;&#21333;&#20301;&#39044;&#31639;\&#21508;&#21333;&#20301;%20%20&#24180;&#21021;&#25253;&#34920;\2-2024&#24180;&#25903;&#20986;&#39044;&#31639;&#34920;-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20869;\&#25105;&#30340;&#25991;&#26723;1\2024\2024&#24180;&#21021;&#39044;&#31639;\2024&#38215;&#23646;&#21508;&#21333;&#20301;&#39044;&#31639;\&#21508;&#21333;&#20301;%20%20&#24180;&#21021;&#25253;&#34920;\2024&#24180;&#21333;&#20301;&#25253;&#26469;&#25903;&#20986;&#39044;&#31639;&#34920;-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在职-党报"/>
      <sheetName val="在职支出-党报"/>
      <sheetName val="临时人员--党报 "/>
      <sheetName val="公用专项汇总"/>
      <sheetName val="公专--党"/>
      <sheetName val="公专--经"/>
      <sheetName val="公专--社"/>
      <sheetName val="公专--应"/>
      <sheetName val="公专--农"/>
      <sheetName val="公专--公共"/>
      <sheetName val="公专--便"/>
      <sheetName val="公专--项"/>
      <sheetName val="公专--社区"/>
      <sheetName val="公专--执法"/>
      <sheetName val="公专--财"/>
      <sheetName val="公专--司"/>
      <sheetName val="公专--市监"/>
    </sheetNames>
    <sheetDataSet>
      <sheetData sheetId="0" refreshError="1"/>
      <sheetData sheetId="1" refreshError="1"/>
      <sheetData sheetId="2" refreshError="1">
        <row r="6">
          <cell r="G6">
            <v>13809631</v>
          </cell>
        </row>
        <row r="7">
          <cell r="G7">
            <v>440460</v>
          </cell>
        </row>
        <row r="9">
          <cell r="G9">
            <v>425580</v>
          </cell>
        </row>
        <row r="10">
          <cell r="G10">
            <v>856800</v>
          </cell>
        </row>
        <row r="12">
          <cell r="G12">
            <v>100000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在职-党报"/>
      <sheetName val="在职支出-党报"/>
      <sheetName val="临时人员--党报 "/>
      <sheetName val="公用专项汇总"/>
      <sheetName val="公专--党"/>
      <sheetName val="公专--经"/>
      <sheetName val="公专--社"/>
      <sheetName val="公专--应"/>
      <sheetName val="公专--农"/>
      <sheetName val="公专--公共"/>
      <sheetName val="公专--便"/>
      <sheetName val="公专--项"/>
      <sheetName val="公专--社区"/>
      <sheetName val="公专--执法"/>
      <sheetName val="公专--财"/>
      <sheetName val="公专--司"/>
      <sheetName val="公专--市监"/>
    </sheetNames>
    <sheetDataSet>
      <sheetData sheetId="0"/>
      <sheetData sheetId="1"/>
      <sheetData sheetId="2">
        <row r="8">
          <cell r="G8">
            <v>1659120</v>
          </cell>
        </row>
      </sheetData>
      <sheetData sheetId="3"/>
      <sheetData sheetId="4">
        <row r="25">
          <cell r="D25">
            <v>0</v>
          </cell>
        </row>
        <row r="26">
          <cell r="D26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在职-党报"/>
      <sheetName val="在职人员支出汇总-党报"/>
      <sheetName val="临时人员--党报 "/>
      <sheetName val="公用专项汇总"/>
      <sheetName val="公专--党"/>
      <sheetName val="公专--经"/>
      <sheetName val="公专--社"/>
      <sheetName val="公专--应"/>
      <sheetName val="公专--农"/>
      <sheetName val="公专--公共"/>
      <sheetName val="公专--便"/>
      <sheetName val="公专--项"/>
      <sheetName val="公专--社区"/>
      <sheetName val="公专--执法"/>
      <sheetName val="公专--财"/>
      <sheetName val="公专--司"/>
      <sheetName val="公专--市监"/>
    </sheetNames>
    <sheetDataSet>
      <sheetData sheetId="0"/>
      <sheetData sheetId="1"/>
      <sheetData sheetId="2"/>
      <sheetData sheetId="3"/>
      <sheetData sheetId="4">
        <row r="6">
          <cell r="B6">
            <v>363000</v>
          </cell>
        </row>
        <row r="6">
          <cell r="D6">
            <v>300000</v>
          </cell>
        </row>
        <row r="7">
          <cell r="B7">
            <v>20000</v>
          </cell>
        </row>
        <row r="7">
          <cell r="D7">
            <v>1258000</v>
          </cell>
        </row>
        <row r="8">
          <cell r="B8">
            <v>50000</v>
          </cell>
        </row>
        <row r="8">
          <cell r="D8">
            <v>60000</v>
          </cell>
        </row>
        <row r="9">
          <cell r="B9">
            <v>180000</v>
          </cell>
        </row>
        <row r="9">
          <cell r="D9">
            <v>850000</v>
          </cell>
        </row>
        <row r="10">
          <cell r="B10">
            <v>40000</v>
          </cell>
        </row>
        <row r="10">
          <cell r="D10">
            <v>80000</v>
          </cell>
        </row>
        <row r="11">
          <cell r="B11">
            <v>700000</v>
          </cell>
        </row>
        <row r="11">
          <cell r="D11">
            <v>10150000</v>
          </cell>
        </row>
        <row r="12">
          <cell r="B12">
            <v>252500</v>
          </cell>
        </row>
        <row r="12">
          <cell r="D12">
            <v>802000</v>
          </cell>
        </row>
        <row r="13">
          <cell r="B13">
            <v>543000</v>
          </cell>
        </row>
        <row r="13">
          <cell r="D13">
            <v>150000</v>
          </cell>
        </row>
        <row r="14">
          <cell r="B14">
            <v>295000</v>
          </cell>
        </row>
        <row r="14">
          <cell r="D14">
            <v>1310000</v>
          </cell>
        </row>
        <row r="15">
          <cell r="B15">
            <v>768000</v>
          </cell>
        </row>
        <row r="15">
          <cell r="D15">
            <v>40000</v>
          </cell>
        </row>
        <row r="16">
          <cell r="B16">
            <v>499000</v>
          </cell>
        </row>
        <row r="16">
          <cell r="D16">
            <v>500000</v>
          </cell>
        </row>
        <row r="17">
          <cell r="B17">
            <v>224800</v>
          </cell>
        </row>
        <row r="17">
          <cell r="D17">
            <v>80000</v>
          </cell>
        </row>
        <row r="18">
          <cell r="B18">
            <v>13200</v>
          </cell>
        </row>
        <row r="18">
          <cell r="D18">
            <v>50000</v>
          </cell>
        </row>
        <row r="19">
          <cell r="A19" t="str">
            <v>14、便民服务大厅房租</v>
          </cell>
          <cell r="B19">
            <v>75000</v>
          </cell>
        </row>
        <row r="19">
          <cell r="D19">
            <v>2240000</v>
          </cell>
        </row>
        <row r="20">
          <cell r="D20">
            <v>100000</v>
          </cell>
        </row>
        <row r="21">
          <cell r="D21">
            <v>230000</v>
          </cell>
        </row>
        <row r="22">
          <cell r="D22">
            <v>230000</v>
          </cell>
        </row>
        <row r="23">
          <cell r="D23">
            <v>500000</v>
          </cell>
        </row>
        <row r="25">
          <cell r="D25">
            <v>1467329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26"/>
  <sheetViews>
    <sheetView workbookViewId="0">
      <selection activeCell="G15" sqref="G15"/>
    </sheetView>
  </sheetViews>
  <sheetFormatPr defaultColWidth="9" defaultRowHeight="14.25" outlineLevelCol="3"/>
  <cols>
    <col min="1" max="1" width="35.125" style="1" customWidth="1"/>
    <col min="2" max="2" width="20.625" style="1" customWidth="1"/>
    <col min="3" max="3" width="39.875" style="1" customWidth="1"/>
    <col min="4" max="4" width="21.75" style="1" customWidth="1"/>
    <col min="5" max="5" width="9" style="1"/>
    <col min="6" max="6" width="14.5" style="1" customWidth="1"/>
    <col min="7" max="16384" width="9" style="1"/>
  </cols>
  <sheetData>
    <row r="1" s="1" customFormat="1" ht="27" spans="1:4">
      <c r="A1" s="3" t="s">
        <v>0</v>
      </c>
      <c r="B1" s="3"/>
      <c r="C1" s="3"/>
      <c r="D1" s="3"/>
    </row>
    <row r="2" s="1" customFormat="1" ht="27" customHeight="1" spans="1:4">
      <c r="A2" s="4" t="s">
        <v>1</v>
      </c>
      <c r="B2" s="5"/>
      <c r="C2" s="6"/>
      <c r="D2" s="7" t="s">
        <v>2</v>
      </c>
    </row>
    <row r="3" s="2" customFormat="1" ht="20.1" customHeight="1" spans="1:4">
      <c r="A3" s="8" t="s">
        <v>3</v>
      </c>
      <c r="B3" s="9" t="s">
        <v>4</v>
      </c>
      <c r="C3" s="9" t="s">
        <v>5</v>
      </c>
      <c r="D3" s="10" t="s">
        <v>4</v>
      </c>
    </row>
    <row r="4" s="2" customFormat="1" ht="20.1" customHeight="1" spans="1:4">
      <c r="A4" s="11" t="s">
        <v>6</v>
      </c>
      <c r="B4" s="12">
        <f>SUM(B5:B11)</f>
        <v>9600000</v>
      </c>
      <c r="C4" s="21" t="s">
        <v>7</v>
      </c>
      <c r="D4" s="14">
        <f>D5+D6+D7+D8+D9</f>
        <v>48370000</v>
      </c>
    </row>
    <row r="5" s="2" customFormat="1" ht="20.1" customHeight="1" spans="1:4">
      <c r="A5" s="15" t="s">
        <v>8</v>
      </c>
      <c r="B5" s="12"/>
      <c r="C5" s="12" t="s">
        <v>9</v>
      </c>
      <c r="D5" s="26">
        <f>支出汇总!B5</f>
        <v>17191591</v>
      </c>
    </row>
    <row r="6" s="2" customFormat="1" ht="20.1" customHeight="1" spans="1:4">
      <c r="A6" s="15" t="s">
        <v>10</v>
      </c>
      <c r="B6" s="12">
        <f>收入!C14</f>
        <v>8600000</v>
      </c>
      <c r="C6" s="12" t="s">
        <v>11</v>
      </c>
      <c r="D6" s="26">
        <f>支出汇总!B12</f>
        <v>100000</v>
      </c>
    </row>
    <row r="7" s="2" customFormat="1" ht="20.1" customHeight="1" spans="1:4">
      <c r="A7" s="15" t="s">
        <v>12</v>
      </c>
      <c r="B7" s="12">
        <f>收入!B14</f>
        <v>100000</v>
      </c>
      <c r="C7" s="12" t="s">
        <v>13</v>
      </c>
      <c r="D7" s="26">
        <f>支出汇总!B15</f>
        <v>4023500</v>
      </c>
    </row>
    <row r="8" s="2" customFormat="1" ht="20.1" customHeight="1" spans="1:4">
      <c r="A8" s="15" t="s">
        <v>14</v>
      </c>
      <c r="B8" s="12">
        <f>收入!E14</f>
        <v>900000</v>
      </c>
      <c r="C8" s="12" t="s">
        <v>15</v>
      </c>
      <c r="D8" s="26">
        <f>支出汇总!D5</f>
        <v>20397329</v>
      </c>
    </row>
    <row r="9" s="2" customFormat="1" ht="20.1" customHeight="1" spans="1:4">
      <c r="A9" s="15" t="s">
        <v>16</v>
      </c>
      <c r="B9" s="12">
        <v>0</v>
      </c>
      <c r="C9" s="12" t="s">
        <v>17</v>
      </c>
      <c r="D9" s="26">
        <f>支出汇总!D27</f>
        <v>6657580</v>
      </c>
    </row>
    <row r="10" s="2" customFormat="1" ht="20.1" customHeight="1" spans="1:4">
      <c r="A10" s="15"/>
      <c r="B10" s="12"/>
      <c r="C10" s="12"/>
      <c r="D10" s="26"/>
    </row>
    <row r="11" s="2" customFormat="1" ht="20.1" customHeight="1" spans="1:4">
      <c r="A11" s="15"/>
      <c r="B11" s="12"/>
      <c r="C11" s="12"/>
      <c r="D11" s="14"/>
    </row>
    <row r="12" s="2" customFormat="1" ht="20.1" customHeight="1" spans="1:4">
      <c r="A12" s="15"/>
      <c r="B12" s="12"/>
      <c r="C12" s="12"/>
      <c r="D12" s="14"/>
    </row>
    <row r="13" s="2" customFormat="1" ht="20.1" customHeight="1" spans="1:4">
      <c r="A13" s="19" t="s">
        <v>18</v>
      </c>
      <c r="B13" s="12">
        <v>25040000</v>
      </c>
      <c r="C13" s="20"/>
      <c r="D13" s="14"/>
    </row>
    <row r="14" s="2" customFormat="1" ht="20.1" customHeight="1" spans="1:4">
      <c r="A14" s="15" t="s">
        <v>19</v>
      </c>
      <c r="B14" s="12">
        <v>25040000</v>
      </c>
      <c r="C14" s="21"/>
      <c r="D14" s="22"/>
    </row>
    <row r="15" s="2" customFormat="1" ht="20.1" customHeight="1" spans="1:4">
      <c r="A15" s="23"/>
      <c r="B15" s="12"/>
      <c r="C15" s="20"/>
      <c r="D15" s="24"/>
    </row>
    <row r="16" s="2" customFormat="1" ht="20.1" customHeight="1" spans="1:4">
      <c r="A16" s="19" t="s">
        <v>20</v>
      </c>
      <c r="B16" s="12">
        <v>14130000</v>
      </c>
      <c r="C16" s="21"/>
      <c r="D16" s="25"/>
    </row>
    <row r="17" s="2" customFormat="1" ht="20.1" customHeight="1" spans="1:4">
      <c r="A17" s="19"/>
      <c r="B17" s="12"/>
      <c r="C17" s="21"/>
      <c r="D17" s="26"/>
    </row>
    <row r="18" s="2" customFormat="1" ht="20.1" customHeight="1" spans="1:4">
      <c r="A18" s="19" t="s">
        <v>21</v>
      </c>
      <c r="B18" s="12"/>
      <c r="C18" s="21" t="s">
        <v>22</v>
      </c>
      <c r="D18" s="26">
        <v>400000</v>
      </c>
    </row>
    <row r="19" s="2" customFormat="1" ht="20.1" customHeight="1" spans="1:4">
      <c r="A19" s="19"/>
      <c r="B19" s="16"/>
      <c r="C19" s="27"/>
      <c r="D19" s="28"/>
    </row>
    <row r="20" s="2" customFormat="1" ht="20.1" customHeight="1" spans="1:4">
      <c r="A20" s="19"/>
      <c r="B20" s="16"/>
      <c r="C20" s="21"/>
      <c r="D20" s="26"/>
    </row>
    <row r="21" s="2" customFormat="1" ht="20.1" customHeight="1" spans="1:4">
      <c r="A21" s="15"/>
      <c r="B21" s="16"/>
      <c r="C21" s="29"/>
      <c r="D21" s="28"/>
    </row>
    <row r="22" s="1" customFormat="1" ht="20.1" customHeight="1" spans="1:4">
      <c r="A22" s="15"/>
      <c r="B22" s="16"/>
      <c r="C22" s="30"/>
      <c r="D22" s="26"/>
    </row>
    <row r="23" s="2" customFormat="1" ht="20.1" customHeight="1" spans="1:4">
      <c r="A23" s="31" t="s">
        <v>23</v>
      </c>
      <c r="B23" s="32">
        <f>SUM(B4+B13+B16+B18+B20)</f>
        <v>48770000</v>
      </c>
      <c r="C23" s="33" t="s">
        <v>24</v>
      </c>
      <c r="D23" s="34">
        <f>D4+D13+D18</f>
        <v>48770000</v>
      </c>
    </row>
    <row r="24" s="1" customFormat="1" spans="1:2">
      <c r="A24" s="35"/>
      <c r="B24" s="35"/>
    </row>
    <row r="26" spans="4:4">
      <c r="D26" s="1">
        <f>B23-D23</f>
        <v>0</v>
      </c>
    </row>
  </sheetData>
  <mergeCells count="2">
    <mergeCell ref="A1:D1"/>
    <mergeCell ref="B2:C2"/>
  </mergeCells>
  <printOptions horizontalCentered="1"/>
  <pageMargins left="0.393055555555556" right="0.354166666666667" top="1.0625" bottom="0.314583333333333" header="0.0784722222222222" footer="0.0784722222222222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C000"/>
  </sheetPr>
  <dimension ref="A1:G25"/>
  <sheetViews>
    <sheetView workbookViewId="0">
      <selection activeCell="A1" sqref="A1:G1"/>
    </sheetView>
  </sheetViews>
  <sheetFormatPr defaultColWidth="9" defaultRowHeight="14.25" outlineLevelCol="6"/>
  <cols>
    <col min="1" max="1" width="17.375" style="36" customWidth="1"/>
    <col min="2" max="2" width="12.5" style="36" customWidth="1"/>
    <col min="3" max="3" width="14.875" style="36" customWidth="1"/>
    <col min="4" max="4" width="11" style="36" customWidth="1"/>
    <col min="5" max="5" width="13.375" style="36" customWidth="1"/>
    <col min="6" max="6" width="20.5" style="36" customWidth="1"/>
    <col min="7" max="7" width="22" style="36" customWidth="1"/>
    <col min="8" max="16384" width="9" style="36"/>
  </cols>
  <sheetData>
    <row r="1" s="36" customFormat="1" ht="30" customHeight="1" spans="1:7">
      <c r="A1" s="59" t="s">
        <v>25</v>
      </c>
      <c r="B1" s="59"/>
      <c r="C1" s="59"/>
      <c r="D1" s="59"/>
      <c r="E1" s="59"/>
      <c r="F1" s="59"/>
      <c r="G1" s="59"/>
    </row>
    <row r="2" s="58" customFormat="1" ht="18.75" customHeight="1" spans="1:7">
      <c r="A2" s="60"/>
      <c r="B2" s="61"/>
      <c r="C2" s="61"/>
      <c r="D2" s="61"/>
      <c r="E2" s="61"/>
      <c r="F2" s="62" t="s">
        <v>26</v>
      </c>
      <c r="G2" s="62"/>
    </row>
    <row r="3" s="58" customFormat="1" ht="6.75" customHeight="1" spans="1:5">
      <c r="A3" s="60"/>
      <c r="B3" s="61"/>
      <c r="C3" s="61"/>
      <c r="D3" s="61"/>
      <c r="E3" s="61"/>
    </row>
    <row r="4" s="58" customFormat="1" ht="70.5" customHeight="1" spans="1:7">
      <c r="A4" s="63" t="s">
        <v>27</v>
      </c>
      <c r="B4" s="64" t="s">
        <v>28</v>
      </c>
      <c r="C4" s="65" t="s">
        <v>29</v>
      </c>
      <c r="D4" s="64" t="s">
        <v>30</v>
      </c>
      <c r="E4" s="66" t="s">
        <v>31</v>
      </c>
      <c r="F4" s="64" t="s">
        <v>32</v>
      </c>
      <c r="G4" s="67" t="s">
        <v>33</v>
      </c>
    </row>
    <row r="5" s="58" customFormat="1" ht="32.1" customHeight="1" spans="1:7">
      <c r="A5" s="68" t="s">
        <v>34</v>
      </c>
      <c r="B5" s="69"/>
      <c r="C5" s="70">
        <v>8600000</v>
      </c>
      <c r="D5" s="71"/>
      <c r="E5" s="71"/>
      <c r="F5" s="72">
        <f>SUM(B5:E5)</f>
        <v>8600000</v>
      </c>
      <c r="G5" s="73"/>
    </row>
    <row r="6" s="58" customFormat="1" ht="32.1" customHeight="1" spans="1:7">
      <c r="A6" s="68" t="s">
        <v>35</v>
      </c>
      <c r="B6" s="74">
        <v>100000</v>
      </c>
      <c r="C6" s="75"/>
      <c r="D6" s="71"/>
      <c r="E6" s="71">
        <v>900000</v>
      </c>
      <c r="F6" s="72">
        <f>SUM(B6:E6)</f>
        <v>1000000</v>
      </c>
      <c r="G6" s="73"/>
    </row>
    <row r="7" s="58" customFormat="1" ht="32.1" customHeight="1" spans="1:7">
      <c r="A7" s="68"/>
      <c r="B7" s="74"/>
      <c r="C7" s="71"/>
      <c r="D7" s="71"/>
      <c r="E7" s="71"/>
      <c r="F7" s="72"/>
      <c r="G7" s="73"/>
    </row>
    <row r="8" s="58" customFormat="1" ht="32.1" customHeight="1" spans="1:7">
      <c r="A8" s="68"/>
      <c r="B8" s="74"/>
      <c r="C8" s="71"/>
      <c r="D8" s="71"/>
      <c r="E8" s="71"/>
      <c r="F8" s="72"/>
      <c r="G8" s="73"/>
    </row>
    <row r="9" s="58" customFormat="1" ht="32.1" customHeight="1" spans="1:7">
      <c r="A9" s="68"/>
      <c r="B9" s="74"/>
      <c r="C9" s="71"/>
      <c r="D9" s="71"/>
      <c r="E9" s="72"/>
      <c r="F9" s="72"/>
      <c r="G9" s="73"/>
    </row>
    <row r="10" s="58" customFormat="1" ht="32.1" customHeight="1" spans="1:7">
      <c r="A10" s="68"/>
      <c r="B10" s="74"/>
      <c r="C10" s="71"/>
      <c r="D10" s="71"/>
      <c r="E10" s="72"/>
      <c r="F10" s="72"/>
      <c r="G10" s="73"/>
    </row>
    <row r="11" s="58" customFormat="1" ht="32.1" customHeight="1" spans="1:7">
      <c r="A11" s="68"/>
      <c r="B11" s="74"/>
      <c r="C11" s="71"/>
      <c r="D11" s="71"/>
      <c r="E11" s="72"/>
      <c r="F11" s="72"/>
      <c r="G11" s="73"/>
    </row>
    <row r="12" s="58" customFormat="1" ht="32.1" customHeight="1" spans="1:7">
      <c r="A12" s="68"/>
      <c r="B12" s="74"/>
      <c r="C12" s="71"/>
      <c r="D12" s="71"/>
      <c r="E12" s="72"/>
      <c r="F12" s="72"/>
      <c r="G12" s="73"/>
    </row>
    <row r="13" s="58" customFormat="1" ht="32.1" customHeight="1" spans="1:7">
      <c r="A13" s="68"/>
      <c r="B13" s="74"/>
      <c r="C13" s="71"/>
      <c r="D13" s="71"/>
      <c r="E13" s="72"/>
      <c r="F13" s="72"/>
      <c r="G13" s="73"/>
    </row>
    <row r="14" s="58" customFormat="1" ht="32.1" customHeight="1" spans="1:7">
      <c r="A14" s="76" t="s">
        <v>36</v>
      </c>
      <c r="B14" s="77">
        <f>SUM(B5:B12)</f>
        <v>100000</v>
      </c>
      <c r="C14" s="77">
        <f>SUM(C5:C12)</f>
        <v>8600000</v>
      </c>
      <c r="D14" s="77"/>
      <c r="E14" s="77">
        <f>SUM(E5:E12)</f>
        <v>900000</v>
      </c>
      <c r="F14" s="77">
        <f>SUM(F5:F12)</f>
        <v>9600000</v>
      </c>
      <c r="G14" s="78"/>
    </row>
    <row r="15" s="58" customFormat="1"/>
    <row r="16" s="58" customFormat="1"/>
    <row r="17" s="58" customFormat="1"/>
    <row r="18" s="58" customFormat="1"/>
    <row r="19" s="58" customFormat="1"/>
    <row r="20" s="58" customFormat="1"/>
    <row r="21" s="58" customFormat="1"/>
    <row r="22" s="58" customFormat="1"/>
    <row r="23" s="58" customFormat="1"/>
    <row r="24" s="58" customFormat="1"/>
    <row r="25" s="58" customFormat="1"/>
  </sheetData>
  <mergeCells count="3">
    <mergeCell ref="A1:G1"/>
    <mergeCell ref="B2:E2"/>
    <mergeCell ref="F2:G2"/>
  </mergeCells>
  <printOptions horizontalCentered="1"/>
  <pageMargins left="0.751388888888889" right="0.751388888888889" top="1.14166666666667" bottom="0.66875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32"/>
  <sheetViews>
    <sheetView tabSelected="1" workbookViewId="0">
      <selection activeCell="H20" sqref="H20"/>
    </sheetView>
  </sheetViews>
  <sheetFormatPr defaultColWidth="9" defaultRowHeight="14.25"/>
  <cols>
    <col min="1" max="1" width="37.875" style="36" customWidth="1"/>
    <col min="2" max="2" width="20.875" style="36" customWidth="1"/>
    <col min="3" max="3" width="49" style="36" customWidth="1"/>
    <col min="4" max="4" width="19.5" style="36" customWidth="1"/>
    <col min="5" max="5" width="9.375" style="36"/>
    <col min="6" max="16384" width="9" style="36"/>
  </cols>
  <sheetData>
    <row r="1" s="36" customFormat="1" ht="22" customHeight="1" spans="1:4">
      <c r="A1" s="3" t="s">
        <v>37</v>
      </c>
      <c r="B1" s="3"/>
      <c r="C1" s="3"/>
      <c r="D1" s="3"/>
    </row>
    <row r="2" s="36" customFormat="1" ht="4.5" customHeight="1" spans="1:4">
      <c r="A2" s="3"/>
      <c r="B2" s="3"/>
      <c r="C2" s="3"/>
      <c r="D2" s="3"/>
    </row>
    <row r="3" s="36" customFormat="1" ht="21" customHeight="1" spans="1:4">
      <c r="A3" s="37" t="s">
        <v>38</v>
      </c>
      <c r="B3" s="38"/>
      <c r="C3" s="39" t="s">
        <v>39</v>
      </c>
      <c r="D3" s="39"/>
    </row>
    <row r="4" s="36" customFormat="1" ht="16.5" customHeight="1" spans="1:4">
      <c r="A4" s="40" t="s">
        <v>40</v>
      </c>
      <c r="B4" s="40" t="s">
        <v>41</v>
      </c>
      <c r="C4" s="41" t="s">
        <v>40</v>
      </c>
      <c r="D4" s="40" t="s">
        <v>41</v>
      </c>
    </row>
    <row r="5" s="36" customFormat="1" ht="15.95" customHeight="1" spans="1:4">
      <c r="A5" s="42" t="s">
        <v>42</v>
      </c>
      <c r="B5" s="43">
        <f>SUM(B6:B11)</f>
        <v>17191591</v>
      </c>
      <c r="C5" s="44" t="s">
        <v>43</v>
      </c>
      <c r="D5" s="45">
        <f>SUM(D6:D26)</f>
        <v>20397329</v>
      </c>
    </row>
    <row r="6" s="36" customFormat="1" ht="15.95" customHeight="1" spans="1:4">
      <c r="A6" s="46" t="s">
        <v>44</v>
      </c>
      <c r="B6" s="47">
        <f>'[1]在职支出-党报'!$G$6</f>
        <v>13809631</v>
      </c>
      <c r="C6" s="48" t="s">
        <v>45</v>
      </c>
      <c r="D6" s="45">
        <f>[3]公用专项汇总!$D$6</f>
        <v>300000</v>
      </c>
    </row>
    <row r="7" s="36" customFormat="1" ht="15.95" customHeight="1" spans="1:4">
      <c r="A7" s="46" t="s">
        <v>46</v>
      </c>
      <c r="B7" s="47">
        <f>'[1]在职支出-党报'!$G$7</f>
        <v>440460</v>
      </c>
      <c r="C7" s="48" t="s">
        <v>47</v>
      </c>
      <c r="D7" s="45">
        <f>[3]公用专项汇总!$D$7</f>
        <v>1258000</v>
      </c>
    </row>
    <row r="8" s="36" customFormat="1" ht="15.95" customHeight="1" spans="1:4">
      <c r="A8" s="46" t="s">
        <v>48</v>
      </c>
      <c r="B8" s="47">
        <f>'[2]在职支出-党报'!$G$8</f>
        <v>1659120</v>
      </c>
      <c r="C8" s="49" t="s">
        <v>49</v>
      </c>
      <c r="D8" s="45">
        <f>[3]公用专项汇总!$D$8</f>
        <v>60000</v>
      </c>
    </row>
    <row r="9" s="36" customFormat="1" ht="15.95" customHeight="1" spans="1:4">
      <c r="A9" s="46" t="s">
        <v>50</v>
      </c>
      <c r="B9" s="47">
        <f>'[1]在职支出-党报'!$G$9</f>
        <v>425580</v>
      </c>
      <c r="C9" s="48" t="s">
        <v>51</v>
      </c>
      <c r="D9" s="45">
        <f>[3]公用专项汇总!$D$9</f>
        <v>850000</v>
      </c>
    </row>
    <row r="10" s="36" customFormat="1" ht="15.95" customHeight="1" spans="1:4">
      <c r="A10" s="46" t="s">
        <v>52</v>
      </c>
      <c r="B10" s="47">
        <f>'[1]在职支出-党报'!$G$10</f>
        <v>856800</v>
      </c>
      <c r="C10" s="48" t="s">
        <v>53</v>
      </c>
      <c r="D10" s="45">
        <f>[3]公用专项汇总!$D$10</f>
        <v>80000</v>
      </c>
    </row>
    <row r="11" s="36" customFormat="1" ht="15.95" customHeight="1" spans="1:4">
      <c r="A11" s="46" t="s">
        <v>54</v>
      </c>
      <c r="B11" s="47"/>
      <c r="C11" s="48" t="s">
        <v>55</v>
      </c>
      <c r="D11" s="45">
        <f>[3]公用专项汇总!$D$11</f>
        <v>10150000</v>
      </c>
    </row>
    <row r="12" s="36" customFormat="1" ht="15.95" customHeight="1" spans="1:4">
      <c r="A12" s="42" t="s">
        <v>56</v>
      </c>
      <c r="B12" s="47">
        <f>B13+B14</f>
        <v>100000</v>
      </c>
      <c r="C12" s="48" t="s">
        <v>57</v>
      </c>
      <c r="D12" s="45">
        <f>[3]公用专项汇总!$D$12</f>
        <v>802000</v>
      </c>
    </row>
    <row r="13" s="36" customFormat="1" ht="15.95" customHeight="1" spans="1:4">
      <c r="A13" s="46" t="s">
        <v>58</v>
      </c>
      <c r="B13" s="47"/>
      <c r="C13" s="49" t="s">
        <v>59</v>
      </c>
      <c r="D13" s="45">
        <f>[3]公用专项汇总!$D$13</f>
        <v>150000</v>
      </c>
    </row>
    <row r="14" s="36" customFormat="1" ht="15.95" customHeight="1" spans="1:4">
      <c r="A14" s="46" t="s">
        <v>60</v>
      </c>
      <c r="B14" s="47">
        <f>'[1]在职支出-党报'!$G$12</f>
        <v>100000</v>
      </c>
      <c r="C14" s="49" t="s">
        <v>61</v>
      </c>
      <c r="D14" s="45">
        <f>[3]公用专项汇总!$D$14</f>
        <v>1310000</v>
      </c>
    </row>
    <row r="15" s="36" customFormat="1" ht="15.95" customHeight="1" spans="1:4">
      <c r="A15" s="42" t="s">
        <v>62</v>
      </c>
      <c r="B15" s="47">
        <f>SUM(B16:B31)</f>
        <v>4023500</v>
      </c>
      <c r="C15" s="49" t="s">
        <v>63</v>
      </c>
      <c r="D15" s="45">
        <f>[3]公用专项汇总!$D$15</f>
        <v>40000</v>
      </c>
    </row>
    <row r="16" s="36" customFormat="1" ht="15.95" customHeight="1" spans="1:4">
      <c r="A16" s="44" t="s">
        <v>64</v>
      </c>
      <c r="B16" s="47">
        <f>[3]公用专项汇总!$B$6</f>
        <v>363000</v>
      </c>
      <c r="C16" s="48" t="s">
        <v>65</v>
      </c>
      <c r="D16" s="45">
        <f>[3]公用专项汇总!$D$16</f>
        <v>500000</v>
      </c>
    </row>
    <row r="17" s="36" customFormat="1" ht="15.95" customHeight="1" spans="1:4">
      <c r="A17" s="44" t="s">
        <v>66</v>
      </c>
      <c r="B17" s="47">
        <f>[3]公用专项汇总!$B$7</f>
        <v>20000</v>
      </c>
      <c r="C17" s="48" t="s">
        <v>67</v>
      </c>
      <c r="D17" s="45">
        <f>[3]公用专项汇总!$D$17</f>
        <v>80000</v>
      </c>
    </row>
    <row r="18" s="36" customFormat="1" ht="15.95" customHeight="1" spans="1:4">
      <c r="A18" s="44" t="s">
        <v>68</v>
      </c>
      <c r="B18" s="47">
        <f>[3]公用专项汇总!$B$8</f>
        <v>50000</v>
      </c>
      <c r="C18" s="48" t="s">
        <v>69</v>
      </c>
      <c r="D18" s="45">
        <f>[3]公用专项汇总!$D$18</f>
        <v>50000</v>
      </c>
    </row>
    <row r="19" s="36" customFormat="1" ht="15.95" customHeight="1" spans="1:4">
      <c r="A19" s="44" t="s">
        <v>70</v>
      </c>
      <c r="B19" s="47">
        <f>[3]公用专项汇总!$B$9</f>
        <v>180000</v>
      </c>
      <c r="C19" s="48" t="s">
        <v>71</v>
      </c>
      <c r="D19" s="45">
        <f>[3]公用专项汇总!$D$19</f>
        <v>2240000</v>
      </c>
    </row>
    <row r="20" s="36" customFormat="1" ht="15.95" customHeight="1" spans="1:4">
      <c r="A20" s="44" t="s">
        <v>72</v>
      </c>
      <c r="B20" s="47">
        <f>[3]公用专项汇总!$B$10</f>
        <v>40000</v>
      </c>
      <c r="C20" s="48" t="s">
        <v>73</v>
      </c>
      <c r="D20" s="45">
        <f>[3]公用专项汇总!$D$20</f>
        <v>100000</v>
      </c>
    </row>
    <row r="21" s="36" customFormat="1" ht="15.95" customHeight="1" spans="1:4">
      <c r="A21" s="44" t="s">
        <v>74</v>
      </c>
      <c r="B21" s="47">
        <f>[3]公用专项汇总!$B$11</f>
        <v>700000</v>
      </c>
      <c r="C21" s="48" t="s">
        <v>75</v>
      </c>
      <c r="D21" s="45">
        <f>[3]公用专项汇总!$D$21</f>
        <v>230000</v>
      </c>
    </row>
    <row r="22" s="36" customFormat="1" ht="15.95" customHeight="1" spans="1:4">
      <c r="A22" s="44" t="s">
        <v>76</v>
      </c>
      <c r="B22" s="47">
        <f>[3]公用专项汇总!$B$12</f>
        <v>252500</v>
      </c>
      <c r="C22" s="48" t="s">
        <v>77</v>
      </c>
      <c r="D22" s="45">
        <f>[3]公用专项汇总!$D$22</f>
        <v>230000</v>
      </c>
    </row>
    <row r="23" s="36" customFormat="1" ht="15.95" customHeight="1" spans="1:9">
      <c r="A23" s="44" t="s">
        <v>78</v>
      </c>
      <c r="B23" s="47">
        <f>[3]公用专项汇总!$B$13</f>
        <v>543000</v>
      </c>
      <c r="C23" s="50" t="s">
        <v>79</v>
      </c>
      <c r="D23" s="45">
        <f>[3]公用专项汇总!$D$23</f>
        <v>500000</v>
      </c>
      <c r="I23" s="57"/>
    </row>
    <row r="24" s="36" customFormat="1" ht="15.95" customHeight="1" spans="1:4">
      <c r="A24" s="44" t="s">
        <v>80</v>
      </c>
      <c r="B24" s="47">
        <f>[3]公用专项汇总!$B$14</f>
        <v>295000</v>
      </c>
      <c r="C24" s="49" t="s">
        <v>81</v>
      </c>
      <c r="D24" s="45">
        <f>[3]公用专项汇总!$D$25</f>
        <v>1467329</v>
      </c>
    </row>
    <row r="25" s="36" customFormat="1" ht="15.95" customHeight="1" spans="1:4">
      <c r="A25" s="44" t="s">
        <v>82</v>
      </c>
      <c r="B25" s="47">
        <f>[3]公用专项汇总!$B$15</f>
        <v>768000</v>
      </c>
      <c r="C25" s="49"/>
      <c r="D25" s="45">
        <f>[2]公用专项汇总!$D$25</f>
        <v>0</v>
      </c>
    </row>
    <row r="26" s="36" customFormat="1" ht="15.95" customHeight="1" spans="1:4">
      <c r="A26" s="44" t="s">
        <v>83</v>
      </c>
      <c r="B26" s="47">
        <f>[3]公用专项汇总!$B$16</f>
        <v>499000</v>
      </c>
      <c r="C26" s="51"/>
      <c r="D26" s="45">
        <f>[2]公用专项汇总!$D$26</f>
        <v>0</v>
      </c>
    </row>
    <row r="27" s="36" customFormat="1" ht="15.95" customHeight="1" spans="1:4">
      <c r="A27" s="44" t="s">
        <v>84</v>
      </c>
      <c r="B27" s="47">
        <f>[3]公用专项汇总!$B$17</f>
        <v>224800</v>
      </c>
      <c r="C27" s="52" t="s">
        <v>85</v>
      </c>
      <c r="D27" s="52">
        <f>D28+D29+D30</f>
        <v>6657580</v>
      </c>
    </row>
    <row r="28" s="36" customFormat="1" ht="15.95" customHeight="1" spans="1:4">
      <c r="A28" s="44" t="s">
        <v>86</v>
      </c>
      <c r="B28" s="47">
        <f>[3]公用专项汇总!$B$18</f>
        <v>13200</v>
      </c>
      <c r="C28" s="48" t="s">
        <v>87</v>
      </c>
      <c r="D28" s="53"/>
    </row>
    <row r="29" s="36" customFormat="1" ht="15.95" customHeight="1" spans="1:4">
      <c r="A29" s="44" t="str">
        <f>[3]公用专项汇总!$A$19</f>
        <v>14、便民服务大厅房租</v>
      </c>
      <c r="B29" s="47">
        <f>[3]公用专项汇总!$B$19</f>
        <v>75000</v>
      </c>
      <c r="C29" s="49" t="s">
        <v>88</v>
      </c>
      <c r="D29" s="42">
        <v>47580</v>
      </c>
    </row>
    <row r="30" s="36" customFormat="1" ht="15.95" customHeight="1" spans="1:4">
      <c r="A30" s="44"/>
      <c r="B30" s="47"/>
      <c r="C30" s="48" t="s">
        <v>89</v>
      </c>
      <c r="D30" s="42">
        <v>6610000</v>
      </c>
    </row>
    <row r="31" s="36" customFormat="1" ht="18.75" customHeight="1" spans="1:4">
      <c r="A31" s="44"/>
      <c r="B31" s="47"/>
      <c r="C31" s="54" t="s">
        <v>24</v>
      </c>
      <c r="D31" s="55">
        <f>B5+B12+B15+D5+D27</f>
        <v>48370000</v>
      </c>
    </row>
    <row r="32" s="36" customFormat="1" ht="29.25" customHeight="1" spans="1:4">
      <c r="A32" s="56"/>
      <c r="B32" s="56"/>
      <c r="C32" s="56"/>
      <c r="D32" s="56"/>
    </row>
  </sheetData>
  <mergeCells count="3">
    <mergeCell ref="C3:D3"/>
    <mergeCell ref="A32:D32"/>
    <mergeCell ref="A1:D2"/>
  </mergeCells>
  <printOptions horizontalCentered="1"/>
  <pageMargins left="0.751388888888889" right="0.550694444444444" top="0.984027777777778" bottom="0.354166666666667" header="0.236111111111111" footer="0.2361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FFFF00"/>
  </sheetPr>
  <dimension ref="A1:D24"/>
  <sheetViews>
    <sheetView workbookViewId="0">
      <selection activeCell="G10" sqref="G10"/>
    </sheetView>
  </sheetViews>
  <sheetFormatPr defaultColWidth="9" defaultRowHeight="14.25" outlineLevelCol="3"/>
  <cols>
    <col min="1" max="1" width="35.125" style="1" customWidth="1"/>
    <col min="2" max="2" width="20.625" style="1" customWidth="1"/>
    <col min="3" max="3" width="43.125" style="1" customWidth="1"/>
    <col min="4" max="4" width="21.75" style="1" customWidth="1"/>
    <col min="5" max="5" width="9" style="1"/>
    <col min="6" max="6" width="19.625" style="1" customWidth="1"/>
    <col min="7" max="7" width="16.375" style="1" customWidth="1"/>
    <col min="8" max="8" width="14.5" style="1" customWidth="1"/>
    <col min="9" max="16384" width="9" style="1"/>
  </cols>
  <sheetData>
    <row r="1" s="1" customFormat="1" ht="27" spans="1:4">
      <c r="A1" s="3" t="s">
        <v>90</v>
      </c>
      <c r="B1" s="3"/>
      <c r="C1" s="3"/>
      <c r="D1" s="3"/>
    </row>
    <row r="2" s="1" customFormat="1" ht="27" customHeight="1" spans="1:4">
      <c r="A2" s="4" t="s">
        <v>1</v>
      </c>
      <c r="B2" s="5"/>
      <c r="C2" s="6"/>
      <c r="D2" s="7" t="s">
        <v>2</v>
      </c>
    </row>
    <row r="3" s="2" customFormat="1" ht="20.1" customHeight="1" spans="1:4">
      <c r="A3" s="8" t="s">
        <v>3</v>
      </c>
      <c r="B3" s="9" t="s">
        <v>4</v>
      </c>
      <c r="C3" s="9" t="s">
        <v>5</v>
      </c>
      <c r="D3" s="10" t="s">
        <v>4</v>
      </c>
    </row>
    <row r="4" s="2" customFormat="1" ht="20.1" customHeight="1" spans="1:4">
      <c r="A4" s="11" t="s">
        <v>91</v>
      </c>
      <c r="B4" s="12">
        <v>29220000</v>
      </c>
      <c r="C4" s="13" t="s">
        <v>92</v>
      </c>
      <c r="D4" s="14">
        <f>B4</f>
        <v>29220000</v>
      </c>
    </row>
    <row r="5" s="2" customFormat="1" ht="20.1" customHeight="1" spans="1:4">
      <c r="A5" s="15" t="s">
        <v>93</v>
      </c>
      <c r="B5" s="12">
        <v>12000000</v>
      </c>
      <c r="C5" s="16" t="s">
        <v>93</v>
      </c>
      <c r="D5" s="14">
        <v>12000000</v>
      </c>
    </row>
    <row r="6" s="2" customFormat="1" ht="20.1" customHeight="1" spans="1:4">
      <c r="A6" s="15" t="s">
        <v>94</v>
      </c>
      <c r="B6" s="12">
        <v>7220000</v>
      </c>
      <c r="C6" s="16" t="s">
        <v>94</v>
      </c>
      <c r="D6" s="14">
        <v>7220000</v>
      </c>
    </row>
    <row r="7" s="2" customFormat="1" ht="20.1" customHeight="1" spans="1:4">
      <c r="A7" s="15" t="s">
        <v>95</v>
      </c>
      <c r="B7" s="12">
        <v>10000000</v>
      </c>
      <c r="C7" s="16" t="s">
        <v>95</v>
      </c>
      <c r="D7" s="14">
        <v>10000000</v>
      </c>
    </row>
    <row r="8" s="2" customFormat="1" ht="20.1" customHeight="1" spans="1:4">
      <c r="A8" s="15"/>
      <c r="B8" s="12"/>
      <c r="C8" s="16"/>
      <c r="D8" s="14"/>
    </row>
    <row r="9" s="2" customFormat="1" ht="20.1" customHeight="1" spans="1:4">
      <c r="A9" s="17"/>
      <c r="B9" s="18"/>
      <c r="C9" s="12"/>
      <c r="D9" s="14"/>
    </row>
    <row r="10" s="2" customFormat="1" ht="20.1" customHeight="1" spans="1:4">
      <c r="A10" s="15"/>
      <c r="B10" s="12"/>
      <c r="C10" s="12"/>
      <c r="D10" s="14"/>
    </row>
    <row r="11" s="2" customFormat="1" ht="20.1" customHeight="1" spans="1:4">
      <c r="A11" s="19" t="s">
        <v>96</v>
      </c>
      <c r="B11" s="12"/>
      <c r="C11" s="20" t="s">
        <v>97</v>
      </c>
      <c r="D11" s="14"/>
    </row>
    <row r="12" s="2" customFormat="1" ht="20.1" customHeight="1" spans="1:4">
      <c r="A12" s="15"/>
      <c r="B12" s="12"/>
      <c r="C12" s="12"/>
      <c r="D12" s="14"/>
    </row>
    <row r="13" s="2" customFormat="1" ht="20.1" customHeight="1" spans="1:4">
      <c r="A13" s="19"/>
      <c r="B13" s="12"/>
      <c r="C13" s="12"/>
      <c r="D13" s="14"/>
    </row>
    <row r="14" s="2" customFormat="1" ht="20.1" customHeight="1" spans="1:4">
      <c r="A14" s="15"/>
      <c r="B14" s="12"/>
      <c r="C14" s="21"/>
      <c r="D14" s="22"/>
    </row>
    <row r="15" s="2" customFormat="1" ht="20.1" customHeight="1" spans="1:4">
      <c r="A15" s="23"/>
      <c r="B15" s="12"/>
      <c r="C15" s="20"/>
      <c r="D15" s="24"/>
    </row>
    <row r="16" s="2" customFormat="1" ht="20.1" customHeight="1" spans="1:4">
      <c r="A16" s="19"/>
      <c r="B16" s="12"/>
      <c r="C16" s="21"/>
      <c r="D16" s="25"/>
    </row>
    <row r="17" s="2" customFormat="1" ht="20.1" customHeight="1" spans="1:4">
      <c r="A17" s="19"/>
      <c r="B17" s="12"/>
      <c r="C17" s="21"/>
      <c r="D17" s="26"/>
    </row>
    <row r="18" s="2" customFormat="1" ht="20.1" customHeight="1" spans="1:4">
      <c r="A18" s="19"/>
      <c r="B18" s="12"/>
      <c r="C18" s="21"/>
      <c r="D18" s="26"/>
    </row>
    <row r="19" s="2" customFormat="1" ht="20.1" customHeight="1" spans="1:4">
      <c r="A19" s="19"/>
      <c r="B19" s="16"/>
      <c r="C19" s="27"/>
      <c r="D19" s="28"/>
    </row>
    <row r="20" s="2" customFormat="1" ht="20.1" customHeight="1" spans="1:4">
      <c r="A20" s="19"/>
      <c r="B20" s="16"/>
      <c r="C20" s="21"/>
      <c r="D20" s="26"/>
    </row>
    <row r="21" s="2" customFormat="1" ht="20.1" customHeight="1" spans="1:4">
      <c r="A21" s="15"/>
      <c r="B21" s="16"/>
      <c r="C21" s="29"/>
      <c r="D21" s="28"/>
    </row>
    <row r="22" s="1" customFormat="1" ht="20.1" customHeight="1" spans="1:4">
      <c r="A22" s="15"/>
      <c r="B22" s="16"/>
      <c r="C22" s="30"/>
      <c r="D22" s="26"/>
    </row>
    <row r="23" s="2" customFormat="1" ht="20.1" customHeight="1" spans="1:4">
      <c r="A23" s="31" t="s">
        <v>23</v>
      </c>
      <c r="B23" s="32">
        <f>SUM(B4+B13+B16+B18+B20)</f>
        <v>29220000</v>
      </c>
      <c r="C23" s="33" t="s">
        <v>24</v>
      </c>
      <c r="D23" s="34">
        <f>D4+D14+D15+D16+D17+D18+D20</f>
        <v>29220000</v>
      </c>
    </row>
    <row r="24" s="1" customFormat="1" spans="1:2">
      <c r="A24" s="35"/>
      <c r="B24" s="35"/>
    </row>
  </sheetData>
  <mergeCells count="2">
    <mergeCell ref="A1:D1"/>
    <mergeCell ref="B2:C2"/>
  </mergeCells>
  <printOptions horizontalCentered="1"/>
  <pageMargins left="0.393055555555556" right="0.354166666666667" top="1.0625" bottom="0.314583333333333" header="0.0784722222222222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预算收支总表</vt:lpstr>
      <vt:lpstr>收入</vt:lpstr>
      <vt:lpstr>支出汇总</vt:lpstr>
      <vt:lpstr>基金收支表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老铁</cp:lastModifiedBy>
  <dcterms:created xsi:type="dcterms:W3CDTF">2022-06-06T09:02:00Z</dcterms:created>
  <dcterms:modified xsi:type="dcterms:W3CDTF">2024-05-09T09:33:40Z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EA4570FB48F74B16B3C25F2854C09782</vt:lpwstr>
  </property>
  <property fmtid="{D5CDD505-2E9C-101B-9397-08002B2CF9AE}" pid="3" name="KSOProductBuildVer">
    <vt:lpwstr>2052-12.1.0.16729</vt:lpwstr>
  </property>
</Properties>
</file>